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40" tabRatio="599" firstSheet="19" activeTab="27"/>
  </bookViews>
  <sheets>
    <sheet name="1sz" sheetId="1" r:id="rId1"/>
    <sheet name="1aszm" sheetId="2" r:id="rId2"/>
    <sheet name="1bszm" sheetId="3" r:id="rId3"/>
    <sheet name="1cszm" sheetId="4" r:id="rId4"/>
    <sheet name="1dszm" sheetId="5" r:id="rId5"/>
    <sheet name="2aszm" sheetId="6" r:id="rId6"/>
    <sheet name="2bszm" sheetId="7" r:id="rId7"/>
    <sheet name="2cszm" sheetId="8" r:id="rId8"/>
    <sheet name="2dszm" sheetId="9" r:id="rId9"/>
    <sheet name="3aszm" sheetId="10" r:id="rId10"/>
    <sheet name="3bszm" sheetId="11" r:id="rId11"/>
    <sheet name="3cszm" sheetId="12" r:id="rId12"/>
    <sheet name="4szm" sheetId="13" r:id="rId13"/>
    <sheet name="5szm" sheetId="14" r:id="rId14"/>
    <sheet name="6szm" sheetId="15" r:id="rId15"/>
    <sheet name="7szm" sheetId="16" r:id="rId16"/>
    <sheet name="8szm" sheetId="17" r:id="rId17"/>
    <sheet name="9szm" sheetId="18" r:id="rId18"/>
    <sheet name="9aszm" sheetId="19" r:id="rId19"/>
    <sheet name="9bszm" sheetId="20" r:id="rId20"/>
    <sheet name="10szm" sheetId="21" r:id="rId21"/>
    <sheet name="10aszm" sheetId="22" r:id="rId22"/>
    <sheet name="11szm" sheetId="23" r:id="rId23"/>
    <sheet name="12szm" sheetId="24" r:id="rId24"/>
    <sheet name="12aszm" sheetId="25" r:id="rId25"/>
    <sheet name="13SZM" sheetId="26" r:id="rId26"/>
    <sheet name="14szm" sheetId="27" r:id="rId27"/>
    <sheet name="15szm" sheetId="28" r:id="rId28"/>
  </sheets>
  <definedNames/>
  <calcPr fullCalcOnLoad="1"/>
</workbook>
</file>

<file path=xl/sharedStrings.xml><?xml version="1.0" encoding="utf-8"?>
<sst xmlns="http://schemas.openxmlformats.org/spreadsheetml/2006/main" count="2704" uniqueCount="1068">
  <si>
    <t xml:space="preserve">    - ÁROP pályázat PH szervezet fejlesztése</t>
  </si>
  <si>
    <t xml:space="preserve">    - EU-tól átvett Batthyányi út és térsége</t>
  </si>
  <si>
    <t xml:space="preserve">    - Háztartásoknak nyújtott felhalm.kölcsön visszatér.</t>
  </si>
  <si>
    <t xml:space="preserve">      = ebből PH és intézményei</t>
  </si>
  <si>
    <t xml:space="preserve">                  Közfoglalkoztatás</t>
  </si>
  <si>
    <t xml:space="preserve">    - Pénzbeli juttatás</t>
  </si>
  <si>
    <t xml:space="preserve">            - képviselői tiszteletdíj felajánlás</t>
  </si>
  <si>
    <t xml:space="preserve">    - Szolnoki Kistérség Többcélú Társulása </t>
  </si>
  <si>
    <t xml:space="preserve">    - Koncessziós díj</t>
  </si>
  <si>
    <t xml:space="preserve">    - TÁMOP-3.1.4 pályázat</t>
  </si>
  <si>
    <t>Működésképtelen önkormányzatok egyéb támogatása</t>
  </si>
  <si>
    <t>3.4</t>
  </si>
  <si>
    <t>3.5</t>
  </si>
  <si>
    <t>3.6</t>
  </si>
  <si>
    <t xml:space="preserve">    - Minőségbiztosítás mérés Általános Iskola</t>
  </si>
  <si>
    <t xml:space="preserve">    - Létszámcsökkentési pályázat</t>
  </si>
  <si>
    <t xml:space="preserve">    - Helyi közösségi közlekedés támogatás</t>
  </si>
  <si>
    <t xml:space="preserve">    - Újszászi Nevelési Központ </t>
  </si>
  <si>
    <t xml:space="preserve">    - Nevelési Központ Testvérvárosi kapcsolatok</t>
  </si>
  <si>
    <t xml:space="preserve">    - Nevelési Központ Okt.Minisztériumtól</t>
  </si>
  <si>
    <t>Pénzforgalom nélküli bevétel</t>
  </si>
  <si>
    <r>
      <t xml:space="preserve">   - </t>
    </r>
    <r>
      <rPr>
        <sz val="8"/>
        <rFont val="Arial"/>
        <family val="2"/>
      </rPr>
      <t>Bírság</t>
    </r>
  </si>
  <si>
    <t xml:space="preserve">    - Pedagógusok anyagi öszténzését szolgáló támogatás</t>
  </si>
  <si>
    <t xml:space="preserve">    - Létszámcsökkentési pályázat </t>
  </si>
  <si>
    <t xml:space="preserve">    - közhasznú támogatás</t>
  </si>
  <si>
    <t xml:space="preserve">    - 2008. évi SZJA jöv.különbség mérséklés elszámolása</t>
  </si>
  <si>
    <t xml:space="preserve">    - Nevelési Központ Okta.Minisztériumtól</t>
  </si>
  <si>
    <t xml:space="preserve">    - Európai Parlamenti képviselő választás</t>
  </si>
  <si>
    <t xml:space="preserve">    - Nevelési Központ testvérvárosi kapcsolatok</t>
  </si>
  <si>
    <t xml:space="preserve">    - Gázvezeték kiépítés befizetése</t>
  </si>
  <si>
    <t xml:space="preserve">    - ÁROP pályázat PH szervezet fejlesztés</t>
  </si>
  <si>
    <t>Tárgyi eszköz fordított Áfa befizetés</t>
  </si>
  <si>
    <t>2009.évi</t>
  </si>
  <si>
    <t xml:space="preserve"> - ÉAOP-4.1.1 Gimnázium pályázat</t>
  </si>
  <si>
    <t xml:space="preserve"> - Tervdokumentáció sportöltöző akadálymentesítés</t>
  </si>
  <si>
    <r>
      <t xml:space="preserve"> - </t>
    </r>
    <r>
      <rPr>
        <sz val="8"/>
        <color indexed="8"/>
        <rFont val="Arial"/>
        <family val="2"/>
      </rPr>
      <t>Időskorúak Szociális Otthona akadálymentesítés</t>
    </r>
  </si>
  <si>
    <t/>
  </si>
  <si>
    <t xml:space="preserve"> - Katona-Erkel-Mátyás utak vízvezeték kiépítés</t>
  </si>
  <si>
    <r>
      <t xml:space="preserve"> - </t>
    </r>
    <r>
      <rPr>
        <sz val="8"/>
        <color indexed="8"/>
        <rFont val="Arial"/>
        <family val="2"/>
      </rPr>
      <t>Batthyányi út és kapcsolódó utcák</t>
    </r>
  </si>
  <si>
    <t xml:space="preserve"> - Védőnői nyilvántartó program</t>
  </si>
  <si>
    <t xml:space="preserve"> - Rendezési terv módosítás, digitális térkép</t>
  </si>
  <si>
    <t xml:space="preserve"> - Nagy úti benzinkút területén vízjogi engedélyek</t>
  </si>
  <si>
    <t xml:space="preserve"> - Időskorúak Szociális Otthona tűzjelző</t>
  </si>
  <si>
    <t xml:space="preserve"> - Gimnázium </t>
  </si>
  <si>
    <t xml:space="preserve"> - Irodabútor </t>
  </si>
  <si>
    <t>Polgármesteri Hivatal és önállóan működő intézményei és szakfeladatai</t>
  </si>
  <si>
    <t>Önállóan működő és gazdálkodó intézmények</t>
  </si>
  <si>
    <t xml:space="preserve">    -           előző évi várható pénzmaradvány</t>
  </si>
  <si>
    <t xml:space="preserve">    -          előző évi várható pénzmaradvány</t>
  </si>
  <si>
    <t>5. számú melléklet</t>
  </si>
  <si>
    <t xml:space="preserve">Újszász Város Önkormányzat több éves kihatással járó </t>
  </si>
  <si>
    <t>döntések évenkénti bontásban</t>
  </si>
  <si>
    <t>Feladat</t>
  </si>
  <si>
    <t>Ebből</t>
  </si>
  <si>
    <t>Előző év végéig</t>
  </si>
  <si>
    <t>2010.</t>
  </si>
  <si>
    <t>2011.</t>
  </si>
  <si>
    <t>évek</t>
  </si>
  <si>
    <t>1) Beruházási feladatok</t>
  </si>
  <si>
    <t>2) Hiteltörlesztések</t>
  </si>
  <si>
    <t xml:space="preserve">    - Viziközmű hitel törlesztése</t>
  </si>
  <si>
    <t xml:space="preserve">    - Viziközmű hitel kamata</t>
  </si>
  <si>
    <t xml:space="preserve">    - Hosszúlejáratú fejlesztési hitel</t>
  </si>
  <si>
    <t>3) Működési kiadás</t>
  </si>
  <si>
    <t xml:space="preserve">    - Közvilágítás</t>
  </si>
  <si>
    <t>4) ÖSSZESEN</t>
  </si>
  <si>
    <t xml:space="preserve"> 6. számú melléklet</t>
  </si>
  <si>
    <t>Sor- sz.</t>
  </si>
  <si>
    <t>A támogatás kedvezményezettje (csoportonként)</t>
  </si>
  <si>
    <t>Adóelengedés</t>
  </si>
  <si>
    <t>Adókedvezmény</t>
  </si>
  <si>
    <t>Egyéb</t>
  </si>
  <si>
    <t>Összesen</t>
  </si>
  <si>
    <t>jogcíme (jellege)</t>
  </si>
  <si>
    <t>mértéke %</t>
  </si>
  <si>
    <t>összege eFt</t>
  </si>
  <si>
    <t>összege  eFt</t>
  </si>
  <si>
    <t>eFt</t>
  </si>
  <si>
    <t xml:space="preserve">1.
</t>
  </si>
  <si>
    <t>70 éven felül
80 éven felüli házaspár</t>
  </si>
  <si>
    <t xml:space="preserve">Kommunális 
adó
</t>
  </si>
  <si>
    <t xml:space="preserve">2.
</t>
  </si>
  <si>
    <t xml:space="preserve">Szemétszállítási 
díj
</t>
  </si>
  <si>
    <t>Időskorúak Szociális
Otthona</t>
  </si>
  <si>
    <t xml:space="preserve">Térítési díj
</t>
  </si>
  <si>
    <t>--------------</t>
  </si>
  <si>
    <t>Iparűzési adó</t>
  </si>
  <si>
    <t>Lakosság részére lakásép.,felúj.-hoz</t>
  </si>
  <si>
    <t>Gépjárműadó</t>
  </si>
  <si>
    <t>Helyiségek,eszközök hasznosítása</t>
  </si>
  <si>
    <t>Kölcsönök elengedése</t>
  </si>
  <si>
    <t>Összesen:</t>
  </si>
  <si>
    <t>7. számú melléklet</t>
  </si>
  <si>
    <t>Újszász Város Önkormányzat hitelállományának alakulása</t>
  </si>
  <si>
    <t xml:space="preserve">1.
</t>
  </si>
  <si>
    <t>Az Újszász Városi Viziközmű Társulattól 2004. január 13-án átvett hosszúlejáratú
 beruházási hitel.</t>
  </si>
  <si>
    <r>
      <t>A hitelt folyósító pénzügyi vállalkozás:</t>
    </r>
    <r>
      <rPr>
        <sz val="10"/>
        <rFont val="Arial"/>
        <family val="0"/>
      </rPr>
      <t xml:space="preserve"> </t>
    </r>
  </si>
  <si>
    <t xml:space="preserve">       Újszász és Vidéke Körzeti Takarékszövetkezet</t>
  </si>
  <si>
    <t xml:space="preserve">       5052 Újszász, Erkel Ferenc út 2/a.</t>
  </si>
  <si>
    <r>
      <t>A hitel folyósítása:</t>
    </r>
    <r>
      <rPr>
        <sz val="10"/>
        <rFont val="Arial"/>
        <family val="0"/>
      </rPr>
      <t xml:space="preserve"> 2000. január hó</t>
    </r>
  </si>
  <si>
    <r>
      <t>A hitel folyósításának összege:</t>
    </r>
    <r>
      <rPr>
        <sz val="10"/>
        <rFont val="Arial"/>
        <family val="0"/>
      </rPr>
      <t xml:space="preserve"> 101.500,0 eFt</t>
    </r>
  </si>
  <si>
    <r>
      <t>2004. január 13-án átvett hosszúlejáratú hitelállomány:</t>
    </r>
    <r>
      <rPr>
        <sz val="10"/>
        <rFont val="Arial"/>
        <family val="0"/>
      </rPr>
      <t xml:space="preserve"> 67.600,0 eFt</t>
    </r>
  </si>
  <si>
    <t>2004. december 28-án törlesztés:</t>
  </si>
  <si>
    <t>10.857,0 eFt</t>
  </si>
  <si>
    <t>2005. december 28-án törlesztés:</t>
  </si>
  <si>
    <t>11.743,0 eFt</t>
  </si>
  <si>
    <t>2006. december 28-án törlesztés</t>
  </si>
  <si>
    <t>11.300,0 eFt</t>
  </si>
  <si>
    <t>2007. december 28.-án törlesztés</t>
  </si>
  <si>
    <t>2008. december 28.-án törlesztés</t>
  </si>
  <si>
    <t>Törlesztési esedékességek:</t>
  </si>
  <si>
    <t>11.100,0 eFt</t>
  </si>
  <si>
    <t>Hosszúlejáratú fejlesztési hitel, a "Sikeres Magyarországért" Önkormányzati
 Infrastrukturális Fejlesztési Hitelprogram keretében</t>
  </si>
  <si>
    <t>A hitelt folyósító pénzügyi vállalkozás:</t>
  </si>
  <si>
    <t xml:space="preserve">      Magyar Takarékszövetkezeti Bank Zártkörűen Működő Részvénytársaság</t>
  </si>
  <si>
    <t xml:space="preserve">      1122 Budapest, Pethényi köz 10.</t>
  </si>
  <si>
    <r>
      <t>A hitel folyósítása:</t>
    </r>
    <r>
      <rPr>
        <sz val="10"/>
        <rFont val="Arial"/>
        <family val="0"/>
      </rPr>
      <t xml:space="preserve"> 2007. február hó</t>
    </r>
  </si>
  <si>
    <r>
      <t xml:space="preserve">A hitel összege: </t>
    </r>
    <r>
      <rPr>
        <sz val="10"/>
        <rFont val="Arial"/>
        <family val="0"/>
      </rPr>
      <t>67.938.059.-Ft</t>
    </r>
  </si>
  <si>
    <t>2010-ben</t>
  </si>
  <si>
    <t>9.672,5eFt</t>
  </si>
  <si>
    <t>2011-ben</t>
  </si>
  <si>
    <t>2012-ben</t>
  </si>
  <si>
    <t>9.699,0eFt</t>
  </si>
  <si>
    <t>2013-ban</t>
  </si>
  <si>
    <t>2014-ben</t>
  </si>
  <si>
    <t>2015-ben</t>
  </si>
  <si>
    <t>2016-ban</t>
  </si>
  <si>
    <t>2017-ben</t>
  </si>
  <si>
    <t>239,5eFt</t>
  </si>
  <si>
    <t>8. számú melléklet</t>
  </si>
  <si>
    <t>Sor -szám</t>
  </si>
  <si>
    <t>Nyitó                január 01.-én</t>
  </si>
  <si>
    <t>Záró            december 31.-én</t>
  </si>
  <si>
    <t>24.</t>
  </si>
  <si>
    <t>25.</t>
  </si>
  <si>
    <t>26.</t>
  </si>
  <si>
    <t>27.</t>
  </si>
  <si>
    <t>28.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</si>
  <si>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</si>
  <si>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</si>
  <si>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</si>
  <si>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</si>
  <si>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</si>
  <si>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</si>
  <si>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</si>
  <si>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</si>
  <si>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</si>
  <si>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</si>
  <si>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</si>
  <si>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- kölcs.-ből mérlegford.napot követő évbeni részlet</t>
  </si>
  <si>
    <t>43.</t>
  </si>
  <si>
    <t>- e.hl.köv-ből mérlegford.napot köv egy éven belül esed.</t>
  </si>
  <si>
    <t>44.</t>
  </si>
  <si>
    <t>- nemzetközi támogatási programok miatti követelések</t>
  </si>
  <si>
    <t>45.</t>
  </si>
  <si>
    <t>- támogatási program elólegek</t>
  </si>
  <si>
    <t>46.</t>
  </si>
  <si>
    <t>- támogatási programok szabálytalan kifizetése miatti köv.</t>
  </si>
  <si>
    <t>47.</t>
  </si>
  <si>
    <t>- garancia és kezességvállalásból származó követelések</t>
  </si>
  <si>
    <t>8. számú melléklet folytatása</t>
  </si>
  <si>
    <t>49.</t>
  </si>
  <si>
    <t>50.</t>
  </si>
  <si>
    <t>52.</t>
  </si>
  <si>
    <t>53.</t>
  </si>
  <si>
    <t>54.</t>
  </si>
  <si>
    <t>55.</t>
  </si>
  <si>
    <t>57.</t>
  </si>
  <si>
    <t>58.</t>
  </si>
  <si>
    <t>59.</t>
  </si>
  <si>
    <t>60.</t>
  </si>
  <si>
    <t>63.</t>
  </si>
  <si>
    <t>F O R R Á S O K</t>
  </si>
  <si>
    <t>64.</t>
  </si>
  <si>
    <t>65.</t>
  </si>
  <si>
    <t>66.</t>
  </si>
  <si>
    <t>68.</t>
  </si>
  <si>
    <t>69.</t>
  </si>
  <si>
    <t>Független könyvvizsgáló</t>
  </si>
  <si>
    <t>Forgatási célú pénzügyi műveletek egyenlege</t>
  </si>
  <si>
    <t>1. Vállakozási tevékenység működési célú bevételei</t>
  </si>
  <si>
    <t>2. Vállalkozási tevékenység felhalmozási célú bevételei</t>
  </si>
  <si>
    <t>3. Váll. tev. forgatási célú finansz. passzív pü.elszám.bevételei</t>
  </si>
  <si>
    <t>4. Vállalkozási tevékenység működési célú kiadásai</t>
  </si>
  <si>
    <t>5. Vállalkozási tevékenység felalmozási célú kiadásai</t>
  </si>
  <si>
    <t>6. Váll.tev.forgatási célú finansz., aktív pü.kiadásai</t>
  </si>
  <si>
    <t>C. Vállalkozási tevékenység pénzforgalmi maradványa   (A-B)</t>
  </si>
  <si>
    <t>7. Vállalkozási tevékenységet terhelő értékcsökkenési leírás  (-)</t>
  </si>
  <si>
    <t>9. Pénzforg. eredményt külön jogszabály alapján módosító tétel</t>
  </si>
  <si>
    <t>D. Váll. tev. módosított pénzforg-i maradv. (C-7-8+-9)</t>
  </si>
  <si>
    <t xml:space="preserve">8. Alaptev. ellát-ra felhasznált, tervezett eredmény  (-) </t>
  </si>
  <si>
    <t>E. Vállalkozási tevékenységet terhelő befizetési kötelezettség  (-)</t>
  </si>
  <si>
    <t>F. Vállalkozási TARTALÉKBA helyezhető összeg (C-8-9-E)</t>
  </si>
  <si>
    <t>A. Vállalkozási tevékenység bevételi (1+2+3)</t>
  </si>
  <si>
    <t>B. Vállalkozási tevékenység kiadásai (4+5+6)   (-)</t>
  </si>
  <si>
    <t xml:space="preserve">2009. évi 
előirányzat 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</si>
  <si>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</si>
  <si>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</si>
  <si>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</si>
  <si>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</si>
  <si>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</si>
  <si>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</si>
  <si>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</si>
  <si>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</si>
  <si>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</si>
  <si>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</si>
  <si>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</si>
  <si>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</si>
  <si>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</si>
  <si>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</si>
  <si>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</si>
  <si>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</si>
  <si>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</si>
  <si>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</si>
  <si>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</si>
  <si>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</si>
  <si>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Rövid lejáratú hitelek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</si>
  <si>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</si>
  <si>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</si>
  <si>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</si>
  <si>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</si>
  <si>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</si>
  <si>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</si>
  <si>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</si>
  <si>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</si>
  <si>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</si>
  <si>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</si>
  <si>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</si>
  <si>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</si>
  <si>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</si>
  <si>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</si>
  <si>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</si>
  <si>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</si>
  <si>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</si>
  <si>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</si>
  <si>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</si>
  <si>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</si>
  <si>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</si>
  <si>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</si>
  <si>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</si>
  <si>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</si>
  <si>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</si>
  <si>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</si>
  <si>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</si>
  <si>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121.</t>
  </si>
  <si>
    <t>124.</t>
  </si>
  <si>
    <t>9. számú melléklet</t>
  </si>
  <si>
    <t>Előző év</t>
  </si>
  <si>
    <t>Tárgy év</t>
  </si>
  <si>
    <t>Pénzmaradványt terhelő elvonások</t>
  </si>
  <si>
    <t>9/a. számú melléklet</t>
  </si>
  <si>
    <t>Polgármesteri Hivatal és intézményei</t>
  </si>
  <si>
    <t>Gimnázium és Műszaki Szakközép-iskola</t>
  </si>
  <si>
    <t>Tárgyévi helyesbített pénzm.</t>
  </si>
  <si>
    <t>Int.befiz.többlet tám.miatt.</t>
  </si>
  <si>
    <t>Költségvet.befiz.többlet tám.</t>
  </si>
  <si>
    <t>Költségvet.kiutalás int.tám.miatt</t>
  </si>
  <si>
    <t>Költségvet.kiutalás tám.miatt</t>
  </si>
  <si>
    <t>Költségvetési pénzmaradvány</t>
  </si>
  <si>
    <t>9/b. számú melléklet</t>
  </si>
  <si>
    <t>Kisebbségi Önkormányzat</t>
  </si>
  <si>
    <t>Ginázium és Műszaki Szakközépiskola</t>
  </si>
  <si>
    <t>Tárgyévi helyesbített pénzmaradvány</t>
  </si>
  <si>
    <t>Intézményi befiz.többlet tám. Miatt</t>
  </si>
  <si>
    <t xml:space="preserve">Költségvetési befiz.többlet tám.miatt </t>
  </si>
  <si>
    <t>Költségvetési kiutalás int.tám.miatt</t>
  </si>
  <si>
    <t>2009. december 28.-án törlesztés</t>
  </si>
  <si>
    <t>------------------</t>
  </si>
  <si>
    <t>0,0 eFt</t>
  </si>
  <si>
    <t>2009. december hónapban törlesztés</t>
  </si>
  <si>
    <t>2.345,0 eFt</t>
  </si>
  <si>
    <r>
      <t>Törlesztési esedékességek:</t>
    </r>
    <r>
      <rPr>
        <sz val="10"/>
        <rFont val="Arial"/>
        <family val="2"/>
      </rPr>
      <t xml:space="preserve"> 3 év türelmi idővel,  először 2009. december hónap</t>
    </r>
  </si>
  <si>
    <t>További törlesztések:</t>
  </si>
  <si>
    <t>I. Immateriális javak összesen  /1+…+06/</t>
  </si>
  <si>
    <t>1.Alapítás-átszervezés aktivált értéke</t>
  </si>
  <si>
    <t>2. Kisérleti fejlesztés aktivált értéke</t>
  </si>
  <si>
    <t>3.Vagyoni értékű jogok</t>
  </si>
  <si>
    <t>4. Szellemi termékek</t>
  </si>
  <si>
    <t>5. Immateriális javakra adott előlegek</t>
  </si>
  <si>
    <t>6. Immateriális javak értékhelyesbítése</t>
  </si>
  <si>
    <t xml:space="preserve">1. Ingatlanok és a kapcsolódó vagyoni értékű jogok </t>
  </si>
  <si>
    <t>5. Beruházások, felújítások folyamatban lévő</t>
  </si>
  <si>
    <t>7. Állami készletek, tartalékok</t>
  </si>
  <si>
    <t>II. Tárgyi eszközök összesen /8+…+15/</t>
  </si>
  <si>
    <t>3. Tartósan adott kölcsön</t>
  </si>
  <si>
    <t>4. Hosszú lejáratú bankbetét</t>
  </si>
  <si>
    <t>6. Befektetett pénzügyi eszközök értékhelyesbítése</t>
  </si>
  <si>
    <t>III. Befektetett pénzügyi eszközök összesen /17+…+22/</t>
  </si>
  <si>
    <t>2. Koncesszióba adott eszközök</t>
  </si>
  <si>
    <t>1. Üzemeltetésre, kezelésre átadott eszközök</t>
  </si>
  <si>
    <t>3. Vagyonkezelésbe adott eszközök</t>
  </si>
  <si>
    <t>4. Vagyonkezelésbe vett eszközök</t>
  </si>
  <si>
    <t>5. Üzem-re, kezelésre, koncesszióba vett esz.értékhely.</t>
  </si>
  <si>
    <t>IV. Üzem-re, kezelésre, konc-ba vett eszk./24+…+28/</t>
  </si>
  <si>
    <t>A.) BEFEKTETETT ESZKÖZÖK ÖSSZESEN /07+16+23+29/</t>
  </si>
  <si>
    <t>1. Anyagok</t>
  </si>
  <si>
    <t>2. Befejezetlen termelés és félkész termékek</t>
  </si>
  <si>
    <t>3. Növendék hízó és egyéb állatok</t>
  </si>
  <si>
    <t>4. Késztermékek</t>
  </si>
  <si>
    <t>5/a. Áruk, betétdíjas göngyölegek, követített szolgáltatás</t>
  </si>
  <si>
    <t>5/b. Követelés fejében átvett eszközök, készletek</t>
  </si>
  <si>
    <t>I. Készletek összesen /31+…+36/</t>
  </si>
  <si>
    <t>1. Követelések áruszállításból és szolgáltatásból (vevő)</t>
  </si>
  <si>
    <t>2. Adósok</t>
  </si>
  <si>
    <t>3. Rövid lejáratú kölcsönök</t>
  </si>
  <si>
    <t>4. Egyéb követelések</t>
  </si>
  <si>
    <t>II. Követelések összesen /38+…+41/</t>
  </si>
  <si>
    <t>1. Forgatási célú  részesedés</t>
  </si>
  <si>
    <t>51.</t>
  </si>
  <si>
    <t>2. Forg.célú hitelviszonyt megtestesítő értékpapírok</t>
  </si>
  <si>
    <t>2/a. Ebből: értékvesztés</t>
  </si>
  <si>
    <t>1/a. Ebből: értékvesztés</t>
  </si>
  <si>
    <t>1. Pénztárak, csekkek, betétkönyvek</t>
  </si>
  <si>
    <t>2. Költségvetési fizetési számlák</t>
  </si>
  <si>
    <t>56.</t>
  </si>
  <si>
    <t>3. Elszámolási számlák</t>
  </si>
  <si>
    <t>4. Idegen pénzeszközök</t>
  </si>
  <si>
    <t>1. Költségvetési aktív függő elszámolások</t>
  </si>
  <si>
    <t>2. Költségvetési aktív átfutó elszámolások</t>
  </si>
  <si>
    <t>61.</t>
  </si>
  <si>
    <t>3. Költségvetési aktív kiegyenlítő elszámolások</t>
  </si>
  <si>
    <t>62.</t>
  </si>
  <si>
    <t>4. Költségvetésen kívüli aktív pénzügyi elszámolások</t>
  </si>
  <si>
    <t>V.Egyéb aktív pénzügyi elszámolások összesen</t>
  </si>
  <si>
    <t>E S Z K Ö Z Ö K  Ö S S Z E S E N /30+64/</t>
  </si>
  <si>
    <t>B.) FORGÓESZKÖZÖK ÖSSZESEN /37+48+53+58+63/</t>
  </si>
  <si>
    <t>IV. Pénzeszközök összesen /54+…+57/</t>
  </si>
  <si>
    <t>III. Értékpapírok összesen /49+…+51/</t>
  </si>
  <si>
    <t>1. Induló tőke</t>
  </si>
  <si>
    <t>67.</t>
  </si>
  <si>
    <t>2. Tőkeváltozások</t>
  </si>
  <si>
    <t>3. Értékelési tartalék</t>
  </si>
  <si>
    <t>D.) Saját tőke összesen /66+...+68/</t>
  </si>
  <si>
    <t>1. Költségvetési tartalék elszámolása</t>
  </si>
  <si>
    <t xml:space="preserve"> - tárgyévi költségvetési tartalék elszámolása</t>
  </si>
  <si>
    <t xml:space="preserve"> - előző évek költségvetési tartalékának elszámolása</t>
  </si>
  <si>
    <t>2. Költségvetési pénzmaradvány</t>
  </si>
  <si>
    <t>3. Költségvetési kiadási megtakarítás</t>
  </si>
  <si>
    <t>75.</t>
  </si>
  <si>
    <t>4. Költségvetési bevételi lemaradás</t>
  </si>
  <si>
    <t>5. Előirányzat-maradvány</t>
  </si>
  <si>
    <t>I. Költségvetési tartalékok összesen /70+73+…..+76/</t>
  </si>
  <si>
    <t>1. Vállakozási tartalék elszámolása</t>
  </si>
  <si>
    <t xml:space="preserve">  '- tárgyévi vállalkozási tartalék összesen</t>
  </si>
  <si>
    <t xml:space="preserve">  - előző évek vállalkozási tartalékának elszámolása</t>
  </si>
  <si>
    <t>2. Vállakozási maradvány</t>
  </si>
  <si>
    <t>82.</t>
  </si>
  <si>
    <t>83.</t>
  </si>
  <si>
    <t>3. Vállalkozási kiadási megtakarítás</t>
  </si>
  <si>
    <t>4. Vállalkozási  bevételi lemaradás</t>
  </si>
  <si>
    <t>II. Vállalkozási tartalékok összesen (78+81+…+83)</t>
  </si>
  <si>
    <t>E.) TARTALÉKOK ÖSSZESEN /77+84/</t>
  </si>
  <si>
    <t>1. Hosszúlejáratra kapott kölcsönök</t>
  </si>
  <si>
    <t>2. Tartozások fejlesztési célú kötvénykibocsátásból</t>
  </si>
  <si>
    <t>3. Tartozások működési célú kötvénykibocsátásból</t>
  </si>
  <si>
    <t>4. Beruházási és fejlesztési hitelek</t>
  </si>
  <si>
    <t>5. Működési célú hosszú lejáratú hitelek</t>
  </si>
  <si>
    <t>6. Egyéb hosszú lejáratú kötelezettségek</t>
  </si>
  <si>
    <t>I. Hosszú lejáratú kötelezettségek összesen /86+…+91/</t>
  </si>
  <si>
    <t>1. Rövid lejáratú kölcsönök</t>
  </si>
  <si>
    <t>2. Rövid lejáratú hitelek</t>
  </si>
  <si>
    <t xml:space="preserve">   - likvid hitelek és röv.lej.műk.célú kötvénykibocsátások</t>
  </si>
  <si>
    <t xml:space="preserve">3. Kötelezettségek áruszállításból és szolg.-ból /97+98/ </t>
  </si>
  <si>
    <t xml:space="preserve">   - tárgyévi költségvetést terhelő szállítói kötelezettségek</t>
  </si>
  <si>
    <t xml:space="preserve">   - tárgyévet követő évet terhelő szállítói kötelezettségek</t>
  </si>
  <si>
    <t>4. Egyéb rövid lejáratú kötelezettségek /100+…+117/</t>
  </si>
  <si>
    <t xml:space="preserve">   - váltótartozások</t>
  </si>
  <si>
    <t xml:space="preserve">   - munkavállalókkal szembeni különféle kötelezettségek</t>
  </si>
  <si>
    <t xml:space="preserve">   - költségvetéssel szembeni kötelezettségek</t>
  </si>
  <si>
    <t xml:space="preserve">   - iparűzési adó feltöltés miatti kötelezettségek</t>
  </si>
  <si>
    <t xml:space="preserve">   - helyi adó túlfizetés</t>
  </si>
  <si>
    <t xml:space="preserve">   - nemzetközi támogatási programok miatti kötelezettségek</t>
  </si>
  <si>
    <t xml:space="preserve">   - támogatási program előlege miatti kötelezettség</t>
  </si>
  <si>
    <t xml:space="preserve">   - szabálytalan kifizetések miatti kötelezettségek</t>
  </si>
  <si>
    <t xml:space="preserve">   - garancia és kezességvállalásból származó kötelezetts.</t>
  </si>
  <si>
    <t xml:space="preserve">   - hosszú lejáratra kapott kölcsön köv. évi törlesztése</t>
  </si>
  <si>
    <t xml:space="preserve">   - felhalm.célú kötv. kibocs.-ból szárm.tart.köv.évi törl.</t>
  </si>
  <si>
    <t xml:space="preserve">   - műk.célú kötv.kibocs.-ból szárm.tart.köv.évi törl.</t>
  </si>
  <si>
    <t xml:space="preserve">   - beruházási, fejlesztési hitelek követekező évi törlesztése.</t>
  </si>
  <si>
    <r>
      <t xml:space="preserve">  -</t>
    </r>
    <r>
      <rPr>
        <sz val="8"/>
        <rFont val="Arial CE"/>
        <family val="0"/>
      </rPr>
      <t xml:space="preserve"> működési célú hosszú lejáratú hitelek köv.évi törl.</t>
    </r>
  </si>
  <si>
    <t xml:space="preserve">   - egyéb hosszúlejáratú kötelezettségek köv.évi törlesztése</t>
  </si>
  <si>
    <t>115.</t>
  </si>
  <si>
    <t xml:space="preserve">   - tárgyévi költségvetést terhelő rövid lejáratú kötelezetts.</t>
  </si>
  <si>
    <t xml:space="preserve">   - tárgyévet követő évet terhelő egyéb rövid lejáratú köt.</t>
  </si>
  <si>
    <t xml:space="preserve">   - egyéb különféle kötelezettségek</t>
  </si>
  <si>
    <t>II. Rövid lejáratú kötelezetts.összesen /93+94+96+99/</t>
  </si>
  <si>
    <t>1. Költségvetési passzív függő elszámolások</t>
  </si>
  <si>
    <t>2. Költségvetési passzív átfutó elszámolások</t>
  </si>
  <si>
    <t>3. Költségvetési passzív kiegyenlítő elszámolások</t>
  </si>
  <si>
    <t>122.</t>
  </si>
  <si>
    <t>4. Költségvetésen kívüli passzív pénzügyi elszámolások</t>
  </si>
  <si>
    <t>123.</t>
  </si>
  <si>
    <t xml:space="preserve">   - Költségvetésen kívüli letéti elszámolások</t>
  </si>
  <si>
    <t xml:space="preserve">   - Nemzetközi támogatási programok deviza elszámolása</t>
  </si>
  <si>
    <t>125.</t>
  </si>
  <si>
    <t>III. Egyéb passzív pénzügyi elsz. össz. /119+…+122/</t>
  </si>
  <si>
    <t>126.</t>
  </si>
  <si>
    <t>F.) KÖTELEZETTSÉGEK ÖSSZESEN /92+118+125/</t>
  </si>
  <si>
    <t>127.</t>
  </si>
  <si>
    <t>F O R R Á S O K Ö S S Z E S E N /69+85+126/</t>
  </si>
  <si>
    <t>01. Hosszúlej.költségvetési betétszámlák záróegyenlegei</t>
  </si>
  <si>
    <t>02. Rövid.lej.Költségv. pforg.és betétszámlák záróegyeenlegei</t>
  </si>
  <si>
    <t>03. Pénztárak és betétkönyvek záróegyenlegei</t>
  </si>
  <si>
    <t>A.  Záró pénzkészlet /01+02+03/</t>
  </si>
  <si>
    <t>04. Forgatási célú értékpapírok záró állománya</t>
  </si>
  <si>
    <t>05. Rövid lejáratú likvidh. és műk.célú kötvényki.záróáll. (-)</t>
  </si>
  <si>
    <t>B. Forgatási célú finanszírozási műveletek egyenlege (4+5)</t>
  </si>
  <si>
    <t>- Költségvetési aktív függő elszámolások záróegyenlege</t>
  </si>
  <si>
    <t xml:space="preserve">- Költségvetési aktív átfutó elszámolások záróegyenlege        </t>
  </si>
  <si>
    <t>- Költségvetési aktív kiegyenlítő elszámolások záróegyenlege</t>
  </si>
  <si>
    <t xml:space="preserve">06. Költségvetési aktív elszámolások záróegyenlege     </t>
  </si>
  <si>
    <t>- Költségvetési passzív függő elszámolások záróegyenlege (-)</t>
  </si>
  <si>
    <t>- Költségvetési passzív átfutó elszámolásokzáróegyenlege  (-)</t>
  </si>
  <si>
    <t>- Költségvetési passzív kiegyenlítő elszámolások záróegyenlege (-)</t>
  </si>
  <si>
    <t>07. Költségvetési passzív elszámolások záróegyenlege (-)</t>
  </si>
  <si>
    <t>C. Egyéb aktív, passzív pü. elszámolások összesen (06-07)  (+-)</t>
  </si>
  <si>
    <t>08. Előző években képzett költségvetési  tartalékok maradványa   (-)</t>
  </si>
  <si>
    <t>09. Előző években képzett vállalkozási tartalékok maradványa  (-)</t>
  </si>
  <si>
    <t>D. Előző években képzett tartalékok maradványa  (08+09)  (-)</t>
  </si>
  <si>
    <t>E. Vállalkozási tevékenység pénzforgalmi vállalkozási maradványa (-)</t>
  </si>
  <si>
    <t>F.   Tárgyévi helyesbített pénzmaradvány /A+B+C+D+E/</t>
  </si>
  <si>
    <t xml:space="preserve">10. Intézményi költségvet.befiz többlettámogatás.miatt   </t>
  </si>
  <si>
    <t xml:space="preserve">11. Költségvetési befizetés többlettámogatás miatt    </t>
  </si>
  <si>
    <t xml:space="preserve">12. Költségvetési kiutalás kiutalatlan intézm.tám.miatt  </t>
  </si>
  <si>
    <t xml:space="preserve">13. Költségvetési kiutalás kiutalatlan támogatás miatt </t>
  </si>
  <si>
    <t>G. Finanszírozásból származó korrekciók (10+11+12+13)  (+-)</t>
  </si>
  <si>
    <t>H. Pénzmaradványt terhelő elvonások (-)</t>
  </si>
  <si>
    <t>I.   Költségvetési pénzmaradvány   (F+G+H)</t>
  </si>
  <si>
    <t>14. Vállalk.tev.eredmény.-ből alaptev.ellátra.felhaszn.összeg</t>
  </si>
  <si>
    <t>15. Ktsg.-i pénzmaradványt.külön jogsz.alapján mód.tétel (+-)</t>
  </si>
  <si>
    <t>J.  Módosított pénzmaradvány  (I+14+15)</t>
  </si>
  <si>
    <t>A J.sorból- 16. Egészségbizt.Alapból foly.pénzeszk.maradványa</t>
  </si>
  <si>
    <t>17. Kötelezettséggel terhelt pénzmaradvány</t>
  </si>
  <si>
    <t>Ebből - Működ.célú kötelezettséggel terhelt pénzmaradvány</t>
  </si>
  <si>
    <t>Ebből - Felhalm.célú kötelezettséggel terhelt pénzmaradvány</t>
  </si>
  <si>
    <t>18. Szabad pénzmaradvány</t>
  </si>
  <si>
    <t>Ebből - Működ.célú szabad pénzmaradvány</t>
  </si>
  <si>
    <t>Ebből - Felhalm.célú szabad pénzmaradvány</t>
  </si>
  <si>
    <t>Önkormány-zat összesen</t>
  </si>
  <si>
    <t>Vári Imre</t>
  </si>
  <si>
    <t>független könyvvizsgáló</t>
  </si>
  <si>
    <t>10/a.számú melléklet folytatása</t>
  </si>
  <si>
    <t>Költségvetési kiutalás támogatás miatt</t>
  </si>
  <si>
    <t>Pénzmaradványt terhelő elvonás</t>
  </si>
  <si>
    <t>10. számú melléklet</t>
  </si>
  <si>
    <t>Sor-szám</t>
  </si>
  <si>
    <t>Tárgyév</t>
  </si>
  <si>
    <t>ESZKÖZÖK</t>
  </si>
  <si>
    <t>A.)  Befektetett eszközök összesen</t>
  </si>
  <si>
    <t>I.     Immateriális javak</t>
  </si>
  <si>
    <t>II.    Tárgyi eszközök</t>
  </si>
  <si>
    <t>III.    Befektetett pénzügyi eszközök</t>
  </si>
  <si>
    <t>IV.   Üzemeltetésre,kezelésre átadott eszközök</t>
  </si>
  <si>
    <t>B.)  Forgóeszközök összesen</t>
  </si>
  <si>
    <t>I.     Készletek</t>
  </si>
  <si>
    <t>II.    Követelések</t>
  </si>
  <si>
    <t>III.   Értékpapírok</t>
  </si>
  <si>
    <t>IV.  Pénzeszközök</t>
  </si>
  <si>
    <t>V.   Egyéb aktív pénzügyi elszámolások</t>
  </si>
  <si>
    <t>ESZKÖZÖK ÖSSZESEN</t>
  </si>
  <si>
    <t>FORRÁSOK</t>
  </si>
  <si>
    <t>D.)  Saját tőke összesen</t>
  </si>
  <si>
    <t>1.    Induló tőke</t>
  </si>
  <si>
    <t>2.    Tőkeváltozás</t>
  </si>
  <si>
    <t>3.    Értékelési tartalék</t>
  </si>
  <si>
    <t>E.)  Tartalékok összesen</t>
  </si>
  <si>
    <t>I.     Költségvetési tartalék</t>
  </si>
  <si>
    <t>II.    Vállalkozási tartalék</t>
  </si>
  <si>
    <t>F.)  Kötelezettségek összesen</t>
  </si>
  <si>
    <t>I.    Hosszú lejáratú kötelezettségek</t>
  </si>
  <si>
    <t>II.   Rövid lejáratú kötelezettségek</t>
  </si>
  <si>
    <t>III.  Egyéb passzív pénzügyi elszámolások</t>
  </si>
  <si>
    <t>FORRÁSOK ÖSSZESEN</t>
  </si>
  <si>
    <t>10/a. számú melléklet</t>
  </si>
  <si>
    <t>Auditálási eltérés</t>
  </si>
  <si>
    <t>Előző év auditált záró adatok</t>
  </si>
  <si>
    <t>Auditálási eltérések (+-)</t>
  </si>
  <si>
    <t>Tárgyévi auditált záró adatok</t>
  </si>
  <si>
    <t>-</t>
  </si>
  <si>
    <t>Auditálási eltérés (+-)</t>
  </si>
  <si>
    <t>11. számú melléklet</t>
  </si>
  <si>
    <t>Eredeti előirányzat</t>
  </si>
  <si>
    <t>Személyi juttatások</t>
  </si>
  <si>
    <t>Dologi és egyéb folyó kiadások</t>
  </si>
  <si>
    <t>Műk.célú támog.értékű kiadások, egyéb támogatások</t>
  </si>
  <si>
    <t>ÁHT-n kívül végleges működési célú pénzeszk.átad.</t>
  </si>
  <si>
    <t>Ellátottak pénzbeli juttatása</t>
  </si>
  <si>
    <t>Felhalm.célú támog.értékű kiadások,egyéb támog.</t>
  </si>
  <si>
    <t>ÁHT-n kívül végleges felhalm. célú pénzeszk.átad.</t>
  </si>
  <si>
    <t>Hosszú lejáratú kölcsönök nyújtása</t>
  </si>
  <si>
    <t>Rövid lejáratú kölcsönök nyújtása</t>
  </si>
  <si>
    <t>KÖLTSÉGVETÉSI PÉNZFORGALMI KIADÁSOK</t>
  </si>
  <si>
    <t>Hosszú lejáratú hitelek</t>
  </si>
  <si>
    <t>Tart.hitelvisz.metest.értékpapírok kiadásai</t>
  </si>
  <si>
    <t>Forg.célú hitelvisz.megtest.értékpapírok kiadásai</t>
  </si>
  <si>
    <t>FIANSZÍROZÁSI KIADÁSOK ÖSSZESEN</t>
  </si>
  <si>
    <t>PÉNZFORGALMI KIADÁSOK</t>
  </si>
  <si>
    <t>Pénzforgalom nélküli kiadások</t>
  </si>
  <si>
    <t>Továbbadási (lebonyolítási) célú kiadások</t>
  </si>
  <si>
    <t>Kiegyenlítő, függő, átfutó kiadások</t>
  </si>
  <si>
    <t>KIADÁSOK ÖSSZESEN</t>
  </si>
  <si>
    <t>Műk.célú támog.ért.bevételek,egyéb támogatások</t>
  </si>
  <si>
    <t>ÁHT-n kívülről végleges műk.célú pénzeszk.átvét.</t>
  </si>
  <si>
    <t>Felhalmozási és tőke jellegű bevétel</t>
  </si>
  <si>
    <t>29.</t>
  </si>
  <si>
    <t>28.sorból önkorm.sajátos felhalm.és tőkebevétel</t>
  </si>
  <si>
    <t>30.</t>
  </si>
  <si>
    <t>3/b.számú melléklet</t>
  </si>
  <si>
    <t>Újszász Város Polgármesteri Hivatal igazgatási tevékenység</t>
  </si>
  <si>
    <t>Igazgatási tevékenységek</t>
  </si>
  <si>
    <t xml:space="preserve">                átvett péneszköz</t>
  </si>
  <si>
    <t xml:space="preserve">                támogatásértékű bevétel</t>
  </si>
  <si>
    <t xml:space="preserve">                támogatási kölcsön visszatérülés</t>
  </si>
  <si>
    <t xml:space="preserve">                előző évi várható pénzmaradvány</t>
  </si>
  <si>
    <t xml:space="preserve">                felhalmozási, tőkejellegű bevétel</t>
  </si>
  <si>
    <t xml:space="preserve">                hosszúlejáratú fejlesztési hitel</t>
  </si>
  <si>
    <t xml:space="preserve">                költségvetési, önkormányzati tám.</t>
  </si>
  <si>
    <t xml:space="preserve">    -          egyéb pénzbeli juttatás</t>
  </si>
  <si>
    <t xml:space="preserve">    -          általános tartalék</t>
  </si>
  <si>
    <t xml:space="preserve">    -          céltartalék</t>
  </si>
  <si>
    <t xml:space="preserve">    -          támogatásértékű működési kiadás</t>
  </si>
  <si>
    <t>Létszám (fő) engedélyezett</t>
  </si>
  <si>
    <r>
      <t xml:space="preserve">31 </t>
    </r>
    <r>
      <rPr>
        <sz val="8"/>
        <color indexed="8"/>
        <rFont val="Arial"/>
        <family val="2"/>
      </rPr>
      <t>köztisztviselő</t>
    </r>
    <r>
      <rPr>
        <sz val="10"/>
        <color indexed="8"/>
        <rFont val="Arial"/>
        <family val="2"/>
      </rPr>
      <t xml:space="preserve">
2 </t>
    </r>
    <r>
      <rPr>
        <sz val="8"/>
        <color indexed="8"/>
        <rFont val="Arial"/>
        <family val="2"/>
      </rPr>
      <t>Munkatvkönyv.</t>
    </r>
  </si>
  <si>
    <t>3/c. számú melléklet</t>
  </si>
  <si>
    <t>Részben önállóan gazdálkodó intézmények és szakfeladatok</t>
  </si>
  <si>
    <t>Egyéb szociális ellátás (Hivatásos gondnokok)</t>
  </si>
  <si>
    <t>Művelődési Ház és Könyvtár</t>
  </si>
  <si>
    <t xml:space="preserve">3. </t>
  </si>
  <si>
    <t xml:space="preserve">
Sport tevékenység</t>
  </si>
  <si>
    <t xml:space="preserve">Létszám (fő) </t>
  </si>
  <si>
    <t>3/c. számú melléklet folytatása</t>
  </si>
  <si>
    <t>Védőnői Szolgálat</t>
  </si>
  <si>
    <t xml:space="preserve">    - ebből  OEP-től átvett pénzeszköz</t>
  </si>
  <si>
    <t>Egészségügyi feladatok</t>
  </si>
  <si>
    <t xml:space="preserve">    -          OEP-től átvett pénzeszköz</t>
  </si>
  <si>
    <t>Távmunka</t>
  </si>
  <si>
    <t xml:space="preserve">    - ebből átvett pénzeszköz</t>
  </si>
  <si>
    <t>Létszám (fő) Munkatörvénykönyves</t>
  </si>
  <si>
    <t>Közhasznú  foglalkoztatás</t>
  </si>
  <si>
    <t>Létszám (fő) Munkaörvénykönyves</t>
  </si>
  <si>
    <t>3/c. számú melléklet  folytatása</t>
  </si>
  <si>
    <t>Városgazdálkodás</t>
  </si>
  <si>
    <t>Karbantartók</t>
  </si>
  <si>
    <t>Közfoglalkoztatás</t>
  </si>
  <si>
    <t>Létszám (fő) munkatörvénykönyves</t>
  </si>
  <si>
    <t>Köztisztasági tevékenység</t>
  </si>
  <si>
    <t>Lapkiadás</t>
  </si>
  <si>
    <t>Közvilágítás</t>
  </si>
  <si>
    <t>Rendszeres pénzbeni ellátás</t>
  </si>
  <si>
    <t>Eseti pénzbeni ellátás</t>
  </si>
  <si>
    <t>Finanszírozási műveletek</t>
  </si>
  <si>
    <t xml:space="preserve">    - ebből hitelfelvétel</t>
  </si>
  <si>
    <t xml:space="preserve">    -          egyéb kiadás(hiteltörlesztés)</t>
  </si>
  <si>
    <t>Önkorm. feladatra nem tervezh. elszámolás</t>
  </si>
  <si>
    <t xml:space="preserve">    - ebből önkormányzat sajátos működési bevétele</t>
  </si>
  <si>
    <t xml:space="preserve">    -          önkormányzat költségvetési támogatása</t>
  </si>
  <si>
    <t xml:space="preserve">    -          felhalmozási és tőkejellegű bevétel</t>
  </si>
  <si>
    <t>Helyi közutak létesítése, felújítása</t>
  </si>
  <si>
    <t>Európai Parlament képviselő választás</t>
  </si>
  <si>
    <t>Önkormányzat elszámolásai</t>
  </si>
  <si>
    <t xml:space="preserve">    - ebből Gimnázium támogatás</t>
  </si>
  <si>
    <t xml:space="preserve">    -          Időskorúak Szociális Otthona támogatás</t>
  </si>
  <si>
    <t xml:space="preserve">    -          Újszászi Nevelési Központ támogatás</t>
  </si>
  <si>
    <t>Sportpálya fenntartás</t>
  </si>
  <si>
    <t>Háziorvosi szolgálat</t>
  </si>
  <si>
    <t>Fogorvosi szolgálat</t>
  </si>
  <si>
    <t>Ügyelet</t>
  </si>
  <si>
    <t>TÁMOP 3.1.4 pályázat</t>
  </si>
  <si>
    <t>Batthyány út és térsége pályázat</t>
  </si>
  <si>
    <t>ÉAOP Gimnázium pályázat</t>
  </si>
  <si>
    <t xml:space="preserve"> Önállóan működő intézmények és szakfeladatok</t>
  </si>
  <si>
    <t xml:space="preserve">    -          egyéb kiadás (átadott pénzeszköz)</t>
  </si>
  <si>
    <t xml:space="preserve">    - ebből támog.ért.átvett pénzeszköz</t>
  </si>
  <si>
    <t xml:space="preserve">    - ebből támog.ért. átvett pénzeszköz</t>
  </si>
  <si>
    <t xml:space="preserve">    -          saját bevétel</t>
  </si>
  <si>
    <t>ÁROP Polgármesteri Hivatal szervezet fejl.</t>
  </si>
  <si>
    <t>2009. évi évi tény</t>
  </si>
  <si>
    <t>2009. év végéig összesen</t>
  </si>
  <si>
    <t>2012.</t>
  </si>
  <si>
    <t xml:space="preserve">    - Hosszúlejáratú fejl.hitel kamata</t>
  </si>
  <si>
    <t xml:space="preserve">    - ÉAOP-4.1.1/2F Gimnázium</t>
  </si>
  <si>
    <t xml:space="preserve">   - ÉAOP-3.1.2/A Dózsa Gy. út</t>
  </si>
  <si>
    <t xml:space="preserve">   - NDP Baló úti játszótér</t>
  </si>
  <si>
    <t xml:space="preserve">   - NDP Hosszúiskola külső felúj.</t>
  </si>
  <si>
    <t xml:space="preserve">   - ÉAOP-5.1.1 Orczy Kastély</t>
  </si>
  <si>
    <t>Újszász Város Önkormányzat 2009. évi közvetett támogatásai</t>
  </si>
  <si>
    <t>Felhalm.célú támog.ért.bevételek,egyéb támog.</t>
  </si>
  <si>
    <t>ÁHT-n kívül végleges felhalm.célú pénzszk.átvétel</t>
  </si>
  <si>
    <t>Támogatások, kiegészítések</t>
  </si>
  <si>
    <t>32.sorból önkorm.költségvetési támogatási</t>
  </si>
  <si>
    <t>Hosszú lejáratú kölcsönök visszatérülése</t>
  </si>
  <si>
    <t>Rövid lejáratú kölcsönök visszatérülése</t>
  </si>
  <si>
    <t>KÖLTSÉGVETÉSI PÉNZFORGALMI BEVÉTELEK</t>
  </si>
  <si>
    <t>37.</t>
  </si>
  <si>
    <t>Hosszú lejáratú hitelek felvétele</t>
  </si>
  <si>
    <t>Rövid lejáratú hitelek felvétele</t>
  </si>
  <si>
    <t>Tartós hitelviszonyt megtestesítő értékpapír.bevét.</t>
  </si>
  <si>
    <t>Forgatási célú hitelvisz.megt.értékpapírok bevétele</t>
  </si>
  <si>
    <t>FINANSZÍROZÁSI BEVÉTELEK ÖSSZESEN</t>
  </si>
  <si>
    <t>11. számú melléklet folytatása</t>
  </si>
  <si>
    <t>PÉNZFORGALMI BEVÉTELEK</t>
  </si>
  <si>
    <t>Továbbadási (lebonyolítási) célú bevételek</t>
  </si>
  <si>
    <t>Kiegyenlítő,átfutó,függő bevételek</t>
  </si>
  <si>
    <t>BEVÉTELEK ÖSSZESEN</t>
  </si>
  <si>
    <t>Költségvet.-i bevételek és kiadások különbsége</t>
  </si>
  <si>
    <t>48.</t>
  </si>
  <si>
    <t>Finanszírozási műveletek eredménye</t>
  </si>
  <si>
    <t>Továbbadási célú bevételek és kiadások különbsége</t>
  </si>
  <si>
    <t>Aktív és passzív pénzügyi műveletek egyenlege</t>
  </si>
  <si>
    <t>12.számú melléklet</t>
  </si>
  <si>
    <t>Záró pénzkészlet</t>
  </si>
  <si>
    <t>Egyéb aktív és passzív pénzüyi elszámolások összev.záróegy.</t>
  </si>
  <si>
    <t>Előző években képzett tartalékok maradványa</t>
  </si>
  <si>
    <t>Vállalkozási tevékenység pénzforgalmi eredménye</t>
  </si>
  <si>
    <t>Finanszírozásból származó korrekciók</t>
  </si>
  <si>
    <t>Vállalk.tev.eredményéből alaptev.-hez felhasznált összeg</t>
  </si>
  <si>
    <t>Ktsg.-i pénzmaradványt külön jogsz.alapján mód.tétel</t>
  </si>
  <si>
    <t>MÓDOSÍTOTT PÉNZMARADVÁNY</t>
  </si>
  <si>
    <t>10.sorból egészségbizt.alapból folyósított pénzeszk.maradványa</t>
  </si>
  <si>
    <t>10.sorból kötelezettséggel terhelt pénzmaradvány</t>
  </si>
  <si>
    <t>10.sorból szabad pénzmaradvány</t>
  </si>
  <si>
    <t>12/a.számú melléklet</t>
  </si>
  <si>
    <t>Előző év beszámoló záró adatai</t>
  </si>
  <si>
    <t>Előző év auditált beszámoló záró adatai</t>
  </si>
  <si>
    <t>Tárgy év beszámoló záró adatai</t>
  </si>
  <si>
    <t>Auditlásái eltérések (+-)</t>
  </si>
  <si>
    <t>Tárgyévi auditált beszámoló záró adatai</t>
  </si>
  <si>
    <t xml:space="preserve">13.számú melléklet </t>
  </si>
  <si>
    <t xml:space="preserve">    14.számú melléklet</t>
  </si>
  <si>
    <t xml:space="preserve">    - Idősk. Szoc. Ottonnak térítési díj kiesés támogatására</t>
  </si>
  <si>
    <t xml:space="preserve">    - Hosszúlejáratú fejlesztési hitel törl. (Címzett beruházás)</t>
  </si>
  <si>
    <t xml:space="preserve">    - Felhalmozási célú hitel visszafiz. (Víziközmű hitel)</t>
  </si>
  <si>
    <t xml:space="preserve">    - Felhalmozási célú hitel visszafiz.(Víziközmű hitel)</t>
  </si>
  <si>
    <t>Újszász Város Önkormányzat 2009. évi mérlege
Kisebbségi Önkormányzattal együtt</t>
  </si>
  <si>
    <t>Újszász Város Önkormányzat 2009. évi működési mérlege</t>
  </si>
  <si>
    <t>Újszász Város Önkormányzat 2009. évi felhalmozási mérlege</t>
  </si>
  <si>
    <t xml:space="preserve">    - Céljellegű decentralizált támogatás</t>
  </si>
  <si>
    <t xml:space="preserve">Felhalmozási célú hitel visszafiz. </t>
  </si>
  <si>
    <t xml:space="preserve">a felújítási kiadások teljesítésének alakulása 2009. évben </t>
  </si>
  <si>
    <t>a beruházási kiadások teljesítésének alakulása 2009. évben</t>
  </si>
  <si>
    <t xml:space="preserve"> - Időskorúak Szociális O. dagasztógép,számítógép</t>
  </si>
  <si>
    <t xml:space="preserve"> - TÁMOP-3.1.4 pályázat eszközbeszerzés</t>
  </si>
  <si>
    <t xml:space="preserve"> - Intergrált városfejlesztési stratégia</t>
  </si>
  <si>
    <t xml:space="preserve"> - Abonyi úti kerékpáros-gyalogoshíd</t>
  </si>
  <si>
    <t xml:space="preserve"> - Vasút úti iskola tüzivíz</t>
  </si>
  <si>
    <t>Újszász Város Önkormányzat önállóan működő és gazdálkodó intézményeinek</t>
  </si>
  <si>
    <t>2009. évi bevételei és kiadásai</t>
  </si>
  <si>
    <t>Céljellegű decentralizált támogatás</t>
  </si>
  <si>
    <t xml:space="preserve">    -          támogatásértékű működsi bevétel</t>
  </si>
  <si>
    <t>Újszász Város Önkormányzat 2009. évi</t>
  </si>
  <si>
    <t>Sor-
szám</t>
  </si>
  <si>
    <t>Kamatbevételek</t>
  </si>
  <si>
    <t>Bírság</t>
  </si>
  <si>
    <t>Osztalék bevételek</t>
  </si>
  <si>
    <t>Vagyon bérbeadásából, haszonbérbeadásából, üzemeltetéséből,koncessziós díjából származó bevétel</t>
  </si>
  <si>
    <t>Egyéb sajátos bevételek</t>
  </si>
  <si>
    <t>Saját bevételek (01+…+08)</t>
  </si>
  <si>
    <t>Viziközmű-társulattól átvett, még meg nem fizetett érdekeltségi
hozzájárulások beszedéséből származó bevételek</t>
  </si>
  <si>
    <t>Előző év(ek)ben keletkezett tárgyévet terhelő fizetési kötelezettség (12+…+20)</t>
  </si>
  <si>
    <t>- Támogatási kölcsönök törl. államháztartáson belülre</t>
  </si>
  <si>
    <t>- Hosszú lejáratú hitelek visszafizetése</t>
  </si>
  <si>
    <t>- Rövid lejáratú hitelek visszafizetése</t>
  </si>
  <si>
    <t>- Külföldi finanszírozás kiadásai</t>
  </si>
  <si>
    <t>- Kötvénykibocsátásból származó fizetési kötelezettség</t>
  </si>
  <si>
    <t>- Lízingdíj</t>
  </si>
  <si>
    <t>- Garancia és kezességvállalásból szárm. fiz. köt.</t>
  </si>
  <si>
    <t>- Váltótartozások</t>
  </si>
  <si>
    <t>- Szállítókkal szembeni tartozások</t>
  </si>
  <si>
    <t>Kamatfizetési kötelezettség a 12-20. sorok után</t>
  </si>
  <si>
    <t>Felújítási, felhalmozási célú kötelezettségvállalás a 7. sorban szereplő 
vagyontárggyal kapcsolatban</t>
  </si>
  <si>
    <t>Rövid lejáratú kötelezettségek (11+21+22)</t>
  </si>
  <si>
    <t>A helyi önkormányzat adósságot keletkeztető éves
köt.váll. felső határa [(09-23) x 0,7]+10</t>
  </si>
  <si>
    <t>15. számú melléklet</t>
  </si>
  <si>
    <t>1. Ingatlanok és kapcsolódó vagyoni ért.jogok</t>
  </si>
  <si>
    <t xml:space="preserve">    = Törzsvagyon</t>
  </si>
  <si>
    <t xml:space="preserve">    - Forgalomképes</t>
  </si>
  <si>
    <t xml:space="preserve">    - Korlátozottan forgalomképes</t>
  </si>
  <si>
    <t xml:space="preserve">    - Forgalomképtelen</t>
  </si>
  <si>
    <t xml:space="preserve">    = Törzsvagyonon kívüli</t>
  </si>
  <si>
    <t>2. Gépek, berendezések és felszerelések</t>
  </si>
  <si>
    <t>3. Járművek</t>
  </si>
  <si>
    <t>4. Tenyészállatok</t>
  </si>
  <si>
    <t>5. Beruházások, felújítások</t>
  </si>
  <si>
    <t>15. számú melléklet folytatása</t>
  </si>
  <si>
    <t>6. Beruházásra adott előlegek</t>
  </si>
  <si>
    <t>7. Állami készletek tartalékok</t>
  </si>
  <si>
    <t>8. Tárgyi eszközök értékhelyesbítése</t>
  </si>
  <si>
    <t>1. Egyéb tartós részesedés</t>
  </si>
  <si>
    <t>2. Tartós hitelviszonyt megtestesítő értékpapír</t>
  </si>
  <si>
    <t>3. Tartósan adott kölcsönök</t>
  </si>
  <si>
    <t>4. Hosszúlejáratú bankbetétek</t>
  </si>
  <si>
    <t>5. Egyéb hosszúlejáratú követelések</t>
  </si>
  <si>
    <t>6. Befektetett pénzügyi eszközök értékhelyesb.</t>
  </si>
  <si>
    <t>Újszász Város Önkormányzat 2009. évi bevételei és kiadásai
Helyi Kisebbségi Önkormányzat nélkül</t>
  </si>
  <si>
    <t xml:space="preserve">    - Szakmai informatikai fejlesztési feladatok</t>
  </si>
  <si>
    <t>3.7</t>
  </si>
  <si>
    <t>Céljellegű decentralizált támogatás (Abonyi úti híd)</t>
  </si>
  <si>
    <t xml:space="preserve">    - Virágos vasút pályázat </t>
  </si>
  <si>
    <t xml:space="preserve">    - JNKSZ M.-i Önkormányzat cigány tanulók támogatása</t>
  </si>
  <si>
    <t xml:space="preserve">    - TISZK </t>
  </si>
  <si>
    <t xml:space="preserve">    - TÁMOP-3.1.4 pályázatból Újszászi Nevelési Központnak</t>
  </si>
  <si>
    <t xml:space="preserve">    - TÁMOP-3.1.4 pályázatból Gimnáziumnak</t>
  </si>
  <si>
    <t xml:space="preserve">    - Idősk.Szoc.Otthonnak térítési díj kiesés támogatására</t>
  </si>
  <si>
    <t xml:space="preserve">    - 2008. évi tér.díj kiesés egyszeri támogatása</t>
  </si>
  <si>
    <t xml:space="preserve">    - Idősk.Szoc.Otthona tér.díj kiesés támogatás átvétel</t>
  </si>
  <si>
    <t xml:space="preserve">    - Nevelési Központ Szent István Egyetem hospitálás</t>
  </si>
  <si>
    <t xml:space="preserve">    - Nevelési Központ Útaravaló ösztöndíj</t>
  </si>
  <si>
    <t xml:space="preserve">    - Kisebbségi önkormányzat támogatására</t>
  </si>
  <si>
    <t xml:space="preserve">            - Nevelési Központ</t>
  </si>
  <si>
    <t>Újszász Város Önkormányzat 2009. évi mérlege
Kisebbségi Önkormányzat nélkül</t>
  </si>
  <si>
    <t>2009. évi költségvetésének alakulásáról</t>
  </si>
  <si>
    <t>Újszász Város Önkormányzat 2009. évi bevételei és kiadásai
Helyi Kisebbségi Önkormányzattal együtt</t>
  </si>
  <si>
    <t xml:space="preserve">    - Virágos vasút pályázat</t>
  </si>
  <si>
    <t xml:space="preserve">    - TISZK</t>
  </si>
  <si>
    <t xml:space="preserve">    - Nevelési Központ TÁMOP-3.1.4 pályázat kifizetésekre</t>
  </si>
  <si>
    <t xml:space="preserve">    - Nevelési Központ Útravaló ösztöndíj</t>
  </si>
  <si>
    <t xml:space="preserve">    - Nevelési Központ Közoktatási Közalapítványtól</t>
  </si>
  <si>
    <t>Módosított előirányzat</t>
  </si>
  <si>
    <t>Teljesítés</t>
  </si>
  <si>
    <t>ezer Ft-ban</t>
  </si>
  <si>
    <t>Sor-sz.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</si>
  <si>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</si>
  <si>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</si>
  <si>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</si>
  <si>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</si>
  <si>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</si>
  <si>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</si>
  <si>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</si>
  <si>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</si>
  <si>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</si>
  <si>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</si>
  <si>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</si>
  <si>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</si>
  <si>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</si>
  <si>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</si>
  <si>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Bíróságok, pótlékok és egyéb sajátos bevételek</t>
  </si>
  <si>
    <t xml:space="preserve">    -Talajterhelési díj</t>
  </si>
  <si>
    <t>Támogatások</t>
  </si>
  <si>
    <t>3.</t>
  </si>
  <si>
    <t>Önkormányzatok költségvetési támogatása</t>
  </si>
  <si>
    <t>3.1.</t>
  </si>
  <si>
    <t>Normatív támogatások</t>
  </si>
  <si>
    <t>3.2.</t>
  </si>
  <si>
    <t xml:space="preserve">Központosított előirányzatok </t>
  </si>
  <si>
    <t>3.3.</t>
  </si>
  <si>
    <t>3.4.</t>
  </si>
  <si>
    <t>Helyi önkormányzatok színházi támogatása</t>
  </si>
  <si>
    <t>3.5.</t>
  </si>
  <si>
    <t>Normatív kötött felhasználású támogatások</t>
  </si>
  <si>
    <t xml:space="preserve">         -szoc.vizsga és továbbképzés</t>
  </si>
  <si>
    <t>3.6.</t>
  </si>
  <si>
    <t>Felhalmozási és tőke jellegű bevételek</t>
  </si>
  <si>
    <t>4.</t>
  </si>
  <si>
    <t>Tárgyi eszközök, immateriális javak értékesítése</t>
  </si>
  <si>
    <t>5.</t>
  </si>
  <si>
    <t>Önkormányzatok sajátos felhalmozási és tőkebevételei</t>
  </si>
  <si>
    <t xml:space="preserve">    -Koncessziós díj</t>
  </si>
  <si>
    <t>6.</t>
  </si>
  <si>
    <t>Pénzügyi befektetések bevételei</t>
  </si>
  <si>
    <t>Véglegesen átvett pénzeszközök</t>
  </si>
  <si>
    <t>7.</t>
  </si>
  <si>
    <t>Működési célú pénzeszköz átvétel</t>
  </si>
  <si>
    <t xml:space="preserve">    - ebből OEP-től átvett pénzeszköz</t>
  </si>
  <si>
    <t xml:space="preserve">    - közlekedési támogatásra</t>
  </si>
  <si>
    <t xml:space="preserve">    - gyermektartásdíj előlegre</t>
  </si>
  <si>
    <t>8.</t>
  </si>
  <si>
    <t>Felhalmozási célú pénzeszköz átvétel</t>
  </si>
  <si>
    <t>Támogatási kölcsönök visszatérülése, értékpapírok</t>
  </si>
  <si>
    <t>értékesítésének, kibocsátásának bevétele</t>
  </si>
  <si>
    <t>9.</t>
  </si>
  <si>
    <t>Felhalmozási célú támogatási kölcsönök visszatér.</t>
  </si>
  <si>
    <t xml:space="preserve">    - Dolgozóknak folyósított kölcsönök visszatér.</t>
  </si>
  <si>
    <t xml:space="preserve">    - Lakásépítésre és lakásvásárlási kölcsön visszatér.</t>
  </si>
  <si>
    <t>Hitelek</t>
  </si>
  <si>
    <t>10.</t>
  </si>
  <si>
    <t>Működési célú hitel</t>
  </si>
  <si>
    <t>11.</t>
  </si>
  <si>
    <t>Felhalmozási célú hitel</t>
  </si>
  <si>
    <t>Pénzforgalom nélküli bevételek</t>
  </si>
  <si>
    <t>12.</t>
  </si>
  <si>
    <t>Előző évi várható pénzmaradvány</t>
  </si>
  <si>
    <t>13.</t>
  </si>
  <si>
    <t xml:space="preserve">Bevételek mindösszesen </t>
  </si>
  <si>
    <t>KIADÁSOK</t>
  </si>
  <si>
    <t>Személyi jellegű kiadások</t>
  </si>
  <si>
    <t xml:space="preserve">    - Polgármesteri Hivatal és intézményei</t>
  </si>
  <si>
    <t xml:space="preserve">    - Gimnázium és Műszaki Szakközépiskola</t>
  </si>
  <si>
    <t xml:space="preserve">    - Időskorúak Szociális Ottona</t>
  </si>
  <si>
    <t>Munkaadót terhelő járulékok</t>
  </si>
  <si>
    <t>Dologi jellegű kiadások</t>
  </si>
  <si>
    <t>Ellátottak pénzbeli juttatásai</t>
  </si>
  <si>
    <t>Speciális célú támogatások</t>
  </si>
  <si>
    <t xml:space="preserve">    - Támogatások nonprofit szervezeteknek</t>
  </si>
  <si>
    <t xml:space="preserve">    - Önkormányzat által folyósított ellátások</t>
  </si>
  <si>
    <t xml:space="preserve">            - ebből: rendszeres pénzbeni ellátás</t>
  </si>
  <si>
    <t xml:space="preserve">                         eseti pénzbeni ellátás</t>
  </si>
  <si>
    <t xml:space="preserve">Működési kiadások </t>
  </si>
  <si>
    <t>Beruházási kiadások</t>
  </si>
  <si>
    <t>Felújítási kiadások</t>
  </si>
  <si>
    <t>Egyéb felhalmozási kiadások</t>
  </si>
  <si>
    <t xml:space="preserve">    - Vissza nem térítendő első lakáshoz jutó tám.</t>
  </si>
  <si>
    <t xml:space="preserve">    - Visszatérítendő első lakáshoz jutó tám.</t>
  </si>
  <si>
    <t xml:space="preserve">    - Munkáltatói kölcsön</t>
  </si>
  <si>
    <t xml:space="preserve">Felhalmozási kiadások összesen </t>
  </si>
  <si>
    <t>Általános tartalék</t>
  </si>
  <si>
    <t>Év végi tervezett pénzmaradvány</t>
  </si>
  <si>
    <t xml:space="preserve">Kiadások mindösszesen </t>
  </si>
  <si>
    <t>Költségvetési létszámkeret</t>
  </si>
  <si>
    <t>I.</t>
  </si>
  <si>
    <t>II.</t>
  </si>
  <si>
    <t>III.</t>
  </si>
  <si>
    <t>IV.</t>
  </si>
  <si>
    <t>V.</t>
  </si>
  <si>
    <t xml:space="preserve">Támogatási kölcsönök visszatérülése, értékpapírok </t>
  </si>
  <si>
    <t>VI.</t>
  </si>
  <si>
    <t>Költségvetési bevételek összesen</t>
  </si>
  <si>
    <t>Finanszírozási bevételek (rövid lej. hitelek, értékpapírok)</t>
  </si>
  <si>
    <t>VII.</t>
  </si>
  <si>
    <t>Hitel felvétel (Felhalmozási)</t>
  </si>
  <si>
    <t>Működési kiadások</t>
  </si>
  <si>
    <t>Felhalmozási kiadások</t>
  </si>
  <si>
    <t>Nyújtott kölcsönök (Felhalmozási)</t>
  </si>
  <si>
    <t>Tartalékok</t>
  </si>
  <si>
    <t>Költségvetési kiadások összesen</t>
  </si>
  <si>
    <t>Finanszírozási kiadások (rövid lej. hitelek, értékpapírok)</t>
  </si>
  <si>
    <t>Hiteltörlesztés (Felhalmozási)</t>
  </si>
  <si>
    <t>1/b. számú melléklet</t>
  </si>
  <si>
    <t>Tájékoztató az Újszász Város Cigány Kisebbségi Önkormányzat</t>
  </si>
  <si>
    <t>Előirányzat-csoport, kiemelt előirányzat megnevezése</t>
  </si>
  <si>
    <t>Önkormányzatok költségvetési támogatása (kp-i)</t>
  </si>
  <si>
    <t>Bevételek összesen</t>
  </si>
  <si>
    <t xml:space="preserve">KIADÁSOK </t>
  </si>
  <si>
    <t>Kiadások összesen</t>
  </si>
  <si>
    <t>1/d. számú melléklet</t>
  </si>
  <si>
    <t>2/a. számú melléklet</t>
  </si>
  <si>
    <t>Helyi önkormányzatok kiegészítő támogatása</t>
  </si>
  <si>
    <t>Működési célú hitel, kötvénykibocsátás</t>
  </si>
  <si>
    <t>Előző évi pénzmaradvány igénybevétele</t>
  </si>
  <si>
    <t>Előző évi vállalkozási eredmény igénybevétele</t>
  </si>
  <si>
    <t>2/a. számú melléklet folytatása</t>
  </si>
  <si>
    <t>Céltartalék</t>
  </si>
  <si>
    <t>2/b. számú melléklet</t>
  </si>
  <si>
    <t xml:space="preserve">Pénzügyi befektetések bevételei </t>
  </si>
  <si>
    <t>Felhalmozási célú visszatérítések</t>
  </si>
  <si>
    <t>Folyamatban lévő beruházások címzett és céltámogatása</t>
  </si>
  <si>
    <t>Új, induló beruházás címzett és céltámogatása</t>
  </si>
  <si>
    <t>Önk. sajátos műk.bev-ből felhalm. célú</t>
  </si>
  <si>
    <t xml:space="preserve">    - Magánszemélyek kommunális adója</t>
  </si>
  <si>
    <t>Önk. költségvetési tám-ból felhalm. célú</t>
  </si>
  <si>
    <t xml:space="preserve">    - Lakáshoz jutás feladatai</t>
  </si>
  <si>
    <t>Előző évi - várható felhalmozási célú - pénzmaradvány</t>
  </si>
  <si>
    <t xml:space="preserve">Bevételek összesen </t>
  </si>
  <si>
    <t xml:space="preserve">1. </t>
  </si>
  <si>
    <t>Intézmények felhalmozási célú kiadásai</t>
  </si>
  <si>
    <t>Önkormányzat felújítási kiadásai</t>
  </si>
  <si>
    <t>Önkormányzat beruházási kiadásai</t>
  </si>
  <si>
    <t xml:space="preserve">    -Vissza nem térítendő első lakáshoz jutó tám.</t>
  </si>
  <si>
    <t>Felhalmozási célú kölcsönök nyújtása</t>
  </si>
  <si>
    <t xml:space="preserve">    -Visszatérítendő első lakáshoz jutó tám.</t>
  </si>
  <si>
    <t xml:space="preserve">    -Munkáltatói kölcsön</t>
  </si>
  <si>
    <t>Felhalmozási célú általános tartalék</t>
  </si>
  <si>
    <t>Felhalmozási célú céltartalék</t>
  </si>
  <si>
    <t>Felhalmozási célú év végi tervezett maradvány</t>
  </si>
  <si>
    <t>Felhalmozási célú hitel kamata</t>
  </si>
  <si>
    <t xml:space="preserve">Kiadások összesen </t>
  </si>
  <si>
    <t>Felhalmozási célú hitel, kötvénykibocsátás</t>
  </si>
  <si>
    <t xml:space="preserve">KIADÁSOK  </t>
  </si>
  <si>
    <t xml:space="preserve">    - ebből személyi juttatás</t>
  </si>
  <si>
    <t>Felújítás</t>
  </si>
  <si>
    <t>Beruházás</t>
  </si>
  <si>
    <t>Egyéb felhalmozási kiadás</t>
  </si>
  <si>
    <t>Összes kiadás</t>
  </si>
  <si>
    <t xml:space="preserve">7. </t>
  </si>
  <si>
    <t>Önálló intézmények támogatása</t>
  </si>
  <si>
    <t xml:space="preserve">    - Gimnázium és Műszaki Szakközépisk.</t>
  </si>
  <si>
    <t xml:space="preserve">    - Időskorúak Szociális Otthona</t>
  </si>
  <si>
    <t>Mindösszesen</t>
  </si>
  <si>
    <t>Létszám</t>
  </si>
  <si>
    <t>Gimnázium és Műszaki Szakközépiskola</t>
  </si>
  <si>
    <t xml:space="preserve">    -           saját bevétel</t>
  </si>
  <si>
    <t xml:space="preserve">    -           költségvetési, önkormányzati tám.</t>
  </si>
  <si>
    <t xml:space="preserve">    -          munkaadót terhelő járulékok</t>
  </si>
  <si>
    <t xml:space="preserve">    -          dologi kiadások</t>
  </si>
  <si>
    <t xml:space="preserve"> </t>
  </si>
  <si>
    <t xml:space="preserve">    -          ellátottak pénzbeli juttatása</t>
  </si>
  <si>
    <t xml:space="preserve">    -          felújítás</t>
  </si>
  <si>
    <t xml:space="preserve">    -          beruházás</t>
  </si>
  <si>
    <t xml:space="preserve">    -          egyéb kiadás</t>
  </si>
  <si>
    <t>Létszám (fő)</t>
  </si>
  <si>
    <t xml:space="preserve">    - ebből saját bevétel</t>
  </si>
  <si>
    <t xml:space="preserve">    -          költségvetési, önkormányzati tám.</t>
  </si>
  <si>
    <t>Időskorúak Szociális Otthona</t>
  </si>
  <si>
    <t>előirányzat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</si>
  <si>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</si>
  <si>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</si>
  <si>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</si>
  <si>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</si>
  <si>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</si>
  <si>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</si>
  <si>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</si>
  <si>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</si>
  <si>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</si>
  <si>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</si>
  <si>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Támogatásértékű működési bevétel</t>
  </si>
  <si>
    <t xml:space="preserve">     - ebből OEP-től </t>
  </si>
  <si>
    <t>Támogatási kölcsönök visszatérülése</t>
  </si>
  <si>
    <t>Támogatásértékű műk.kiadás</t>
  </si>
  <si>
    <t>Felhalmozási célú pénzeszköz átvétel államháztart.kívül</t>
  </si>
  <si>
    <t>Támogatásértékű felhalmozási bevétel</t>
  </si>
  <si>
    <t>Támogatásértékű működési kiadás</t>
  </si>
  <si>
    <t>Támogatásértékű felhalmozási kiadások</t>
  </si>
  <si>
    <t>Véglegesen átvett pénzeszközök államháztart.kívül</t>
  </si>
  <si>
    <t>Támogatásértékű bevétel</t>
  </si>
  <si>
    <t>VIII.</t>
  </si>
  <si>
    <t>Átvett pénzeszközök államháztart.kívülről</t>
  </si>
  <si>
    <t xml:space="preserve">    - Lakossági befizetés viziközmű</t>
  </si>
  <si>
    <t>Támogtásértékű felhalmozási bevétel</t>
  </si>
  <si>
    <t>Támogatásértékű felhalm.kiadás</t>
  </si>
  <si>
    <t>Felhalmozási célú pénzeszköz átadás</t>
  </si>
  <si>
    <t>V</t>
  </si>
  <si>
    <t xml:space="preserve">    - ebből OEP-től átvett</t>
  </si>
  <si>
    <t>IX.</t>
  </si>
  <si>
    <t xml:space="preserve">               munkaadót terhelő járulékok</t>
  </si>
  <si>
    <t xml:space="preserve">               dologi kiadások</t>
  </si>
  <si>
    <t xml:space="preserve">               ellátottak pénzbeli juttatása</t>
  </si>
  <si>
    <t xml:space="preserve">               egyéb kiadások</t>
  </si>
  <si>
    <t xml:space="preserve">               speciális célú támogatások</t>
  </si>
  <si>
    <t xml:space="preserve">               támogatásértékű működési kiadás</t>
  </si>
  <si>
    <t xml:space="preserve">    - Újszászi Nevelési Központ</t>
  </si>
  <si>
    <t>Újszászi Nevelési Központ</t>
  </si>
  <si>
    <t xml:space="preserve">    - Gimnázium</t>
  </si>
  <si>
    <t xml:space="preserve">    - Közhasznú támogatás</t>
  </si>
  <si>
    <t xml:space="preserve">            - polgármesteri keret</t>
  </si>
  <si>
    <t xml:space="preserve">    - Kisebbségi Önk.központosított tám.átut.</t>
  </si>
  <si>
    <t>Véglegesen átvett pénzeszközök államháztart. kívül</t>
  </si>
  <si>
    <t xml:space="preserve">         -ebből közfoglalkoztatás</t>
  </si>
  <si>
    <t>Speciális célú támogatások államházt.kívül</t>
  </si>
  <si>
    <t>Bírságok, pótlékok és egyéb sajátos bevételek</t>
  </si>
  <si>
    <t xml:space="preserve">    - HEFOP Nevelési Központ</t>
  </si>
  <si>
    <t>Rövid lejáratú fejlesztési hitel törl.</t>
  </si>
  <si>
    <t>Pénzügyi befektetés kiadása</t>
  </si>
  <si>
    <t xml:space="preserve">    - ebből átvett pénzeszköz működésre</t>
  </si>
  <si>
    <t xml:space="preserve">    -           átvett pénzeszköz felhalmozásra</t>
  </si>
  <si>
    <t xml:space="preserve">    -          támogatás értékű működési bevétel</t>
  </si>
  <si>
    <t xml:space="preserve">    -          támogatás értékű felhalmozási bevétel</t>
  </si>
  <si>
    <t>1/c. számú melléklet</t>
  </si>
  <si>
    <t>1/a. számú melléklet</t>
  </si>
  <si>
    <t>1. számú melléklet</t>
  </si>
  <si>
    <t>Központosított célelőirányzatból várható felhalmozási célú támogatás</t>
  </si>
  <si>
    <t>telj/módosított előirány. (%)</t>
  </si>
  <si>
    <t>II:</t>
  </si>
  <si>
    <t>Önhibáján kívül hátrányos helyzetben lévő önkorm.támogatása</t>
  </si>
  <si>
    <t>15,</t>
  </si>
  <si>
    <t>Függő bevételek</t>
  </si>
  <si>
    <t xml:space="preserve">    - Lakossági közműfejl.hozzájár.visszafiz.</t>
  </si>
  <si>
    <t>Működési célú hitel visszafizetés</t>
  </si>
  <si>
    <t>Függő kiadás</t>
  </si>
  <si>
    <t>ezer Ft</t>
  </si>
  <si>
    <t>Függő bevétel</t>
  </si>
  <si>
    <t>Függő kiadások</t>
  </si>
  <si>
    <t>Fűggő kiadás</t>
  </si>
  <si>
    <t>Működési hitel törlesztés</t>
  </si>
  <si>
    <t>Intéményi működési bevételből felhalmozási célú</t>
  </si>
  <si>
    <t xml:space="preserve">    - Lakossági közműfejlesztés hozzájár.visszafiz.</t>
  </si>
  <si>
    <t>3/a.számú melléklet</t>
  </si>
  <si>
    <t>X.</t>
  </si>
  <si>
    <t>Működési likvid hitel visszafiz.</t>
  </si>
  <si>
    <t xml:space="preserve">    -           tárgyi eszköz értékesítés</t>
  </si>
  <si>
    <t xml:space="preserve">    -           függő bevétel</t>
  </si>
  <si>
    <t xml:space="preserve">    -          függő kiadás</t>
  </si>
  <si>
    <t xml:space="preserve">    -          függő bevétel</t>
  </si>
  <si>
    <t>Módosított</t>
  </si>
  <si>
    <t>Sorszám</t>
  </si>
  <si>
    <t>Felújítási feladatok</t>
  </si>
  <si>
    <t>Feladat megnevezése</t>
  </si>
  <si>
    <t>Véradás</t>
  </si>
  <si>
    <t>Civil Fórum</t>
  </si>
  <si>
    <t>Mozgáskorlátozottak Egyesülete</t>
  </si>
  <si>
    <t>Együtt Újszászért Egyesület</t>
  </si>
  <si>
    <t>Vasutas Egyesület</t>
  </si>
  <si>
    <t>Százszorszép Népdalkör</t>
  </si>
  <si>
    <t>Horgász Egyesület</t>
  </si>
  <si>
    <t>Megújulás AE Klub</t>
  </si>
  <si>
    <t>Támogatás nonprofit szervezetek összesen</t>
  </si>
  <si>
    <t>2/c.számú melléklet</t>
  </si>
  <si>
    <t>2/d. számú melléklet</t>
  </si>
  <si>
    <t>4.számú melléklet</t>
  </si>
  <si>
    <t>R-23 Galamb Egyesület</t>
  </si>
  <si>
    <t>Díszítőművészeti szakkör</t>
  </si>
  <si>
    <t>Fekete József Kertbarátkör</t>
  </si>
  <si>
    <t>Fire Dance táncegyüttes</t>
  </si>
  <si>
    <t>Oprabarátok köre</t>
  </si>
  <si>
    <t>JNSZM Közoktatási Közalapítvány</t>
  </si>
  <si>
    <t xml:space="preserve">    - Egyszeri gyermekvédelmi kedvezmény</t>
  </si>
  <si>
    <t xml:space="preserve">    - Lakossági viziközmű befizetések</t>
  </si>
  <si>
    <t xml:space="preserve">    - Gázvezeték kiépítés hozzájárulás</t>
  </si>
  <si>
    <t xml:space="preserve">    - Könyvtári és közművelődési érdekeltségnövelő támogatás</t>
  </si>
  <si>
    <t xml:space="preserve">    - Helyi kisebbségi önkorm. támogatása</t>
  </si>
  <si>
    <t xml:space="preserve">    - Lakosági közműfejlesztési támogatás</t>
  </si>
  <si>
    <t xml:space="preserve">    - Szociális nyári gyermekétkeztetés</t>
  </si>
  <si>
    <t>Egyéb központi támogatás</t>
  </si>
  <si>
    <t xml:space="preserve">    - Szakértői bizottság támogatás</t>
  </si>
  <si>
    <t xml:space="preserve">    - Intézményfejlesztési hozzájárulás</t>
  </si>
  <si>
    <t xml:space="preserve">    - Lakossági közműfejlesztési támogatás kifizetés</t>
  </si>
  <si>
    <t xml:space="preserve">    - Iparűzési adó</t>
  </si>
  <si>
    <t xml:space="preserve">    - SZJA helyben maradó része</t>
  </si>
  <si>
    <t xml:space="preserve">    - SZJA jövedelemkülönbség mérséklésére</t>
  </si>
  <si>
    <t xml:space="preserve">    - SZJA normatív módon</t>
  </si>
  <si>
    <t xml:space="preserve">    - Gépjárműadó </t>
  </si>
  <si>
    <t xml:space="preserve">    - Pótlék</t>
  </si>
  <si>
    <t xml:space="preserve">    - Talajterhelési díj</t>
  </si>
  <si>
    <t xml:space="preserve">    - Lakbér</t>
  </si>
  <si>
    <t xml:space="preserve">    - Lakosságszámhoz kötötten</t>
  </si>
  <si>
    <t xml:space="preserve">    - Feladatmutatóhoz kötötten</t>
  </si>
  <si>
    <t xml:space="preserve">    - Kieg.tám.egyes közoktatási feladatokhoz</t>
  </si>
  <si>
    <t xml:space="preserve">    - Egyes szociális feladatok kieg.tám.</t>
  </si>
  <si>
    <t xml:space="preserve">         - ebből közfoglalkoztatás</t>
  </si>
  <si>
    <t xml:space="preserve">         - szoc.vizsga és továbbképzés</t>
  </si>
  <si>
    <t xml:space="preserve">    - Kisebbségi önkormányzat központosított tám.átvétel</t>
  </si>
  <si>
    <t>1/c.számú melléklet folytatása</t>
  </si>
  <si>
    <t>1/c. számú melléklet folytatása</t>
  </si>
  <si>
    <t>1. számú melléket folytatása</t>
  </si>
  <si>
    <t>1. számú melléklet folytatása</t>
  </si>
  <si>
    <r>
      <t xml:space="preserve">   - </t>
    </r>
    <r>
      <rPr>
        <sz val="8"/>
        <rFont val="Arial CE"/>
        <family val="0"/>
      </rPr>
      <t>Lakossági közműfejlesztési hozzájárulás</t>
    </r>
  </si>
  <si>
    <r>
      <t xml:space="preserve"> - </t>
    </r>
    <r>
      <rPr>
        <sz val="8"/>
        <color indexed="8"/>
        <rFont val="Arial"/>
        <family val="2"/>
      </rPr>
      <t>IJF-389 Peugeot Boxer résztörlesztés</t>
    </r>
  </si>
  <si>
    <t xml:space="preserve"> - IJS-780 Renault Clio résztörlesztés</t>
  </si>
  <si>
    <t>3/a. számú melléklet folytatása</t>
  </si>
  <si>
    <t>Támogatása nonprofit szervezetek részére</t>
  </si>
  <si>
    <t>Újszász Város Vasutas Sportegyesület</t>
  </si>
  <si>
    <t>Polgárőr Egyesület</t>
  </si>
  <si>
    <t>4H Egyesület</t>
  </si>
  <si>
    <t>Aranyifjak Nyugdíjas Klub</t>
  </si>
  <si>
    <t>Rendőrség (Közbiztionságért Alapítvány)</t>
  </si>
  <si>
    <t>Liliom Hagyományőrző KI</t>
  </si>
  <si>
    <t xml:space="preserve">    - Újszász dala CD</t>
  </si>
  <si>
    <t>2009. évi előirányzat</t>
  </si>
  <si>
    <t xml:space="preserve">    - Bírság</t>
  </si>
  <si>
    <t xml:space="preserve">    - Érettségi és szakmai vizsgák lebonyolításának támogatása</t>
  </si>
  <si>
    <t xml:space="preserve">    - Képesség-kibontakoztató, integrációs felkészítés tám.</t>
  </si>
  <si>
    <t xml:space="preserve">    - Bérpolitikai intézkedések támogatása (kereset-kiegészítés)</t>
  </si>
  <si>
    <t xml:space="preserve">    - Pedagógusok anyagi ösztönzését szolgáló támogatás</t>
  </si>
  <si>
    <t xml:space="preserve">    - Óvodáztatási támogatás</t>
  </si>
  <si>
    <t xml:space="preserve">    - Közoktatási közalapítvány eszközbeszerzés</t>
  </si>
  <si>
    <t xml:space="preserve">    - Testvérvárosi kapcsolatok</t>
  </si>
  <si>
    <t xml:space="preserve">    - 2008. évi SZJA jöv.különbség mérséklés elszámolás</t>
  </si>
  <si>
    <t xml:space="preserve">    - 2008. évi normatív támogatás elszámolása</t>
  </si>
  <si>
    <t xml:space="preserve">    - EÜ.Minisztérium mammográfiai vizsgálat támogatás</t>
  </si>
  <si>
    <t xml:space="preserve">    - Szoc.Otthon tér.díj kiesés egyszeri támogatása</t>
  </si>
  <si>
    <t xml:space="preserve">    - EP választás névjegyzék készítés</t>
  </si>
  <si>
    <t xml:space="preserve">    - Abonyi úti kerékpáros-gyalogoshíd</t>
  </si>
  <si>
    <t xml:space="preserve">    - Gyalogosátkelőhelyek kialakítása</t>
  </si>
  <si>
    <t>a 7/2010. (IV.28.)  zárszámadási rendelethez</t>
  </si>
  <si>
    <t>a 7/2010. (IV.28.) zárszámadási rendelethez</t>
  </si>
  <si>
    <t>a 7/2010.(IV.28.) zárszámadási rendelethez</t>
  </si>
  <si>
    <t>az 7/2010.(IV.28.)  zárszámadási rendelethez</t>
  </si>
  <si>
    <t>az 7/2010.(IV.28.) zárszámadási rendelethez</t>
  </si>
  <si>
    <t xml:space="preserve">az 7/2010.(IV.28.) zárszámadási rendelethez                                                                            Újszász Város Önkormányzat 2009. évi MÉRLEGE                                                                                                                                                                                                               </t>
  </si>
  <si>
    <t xml:space="preserve">az 7/2010.(IV.28.) zárszámadási rendelethez                                                                                                                          Újszász Város Önkormányzat 2009. évi pénzmaradványa                                   </t>
  </si>
  <si>
    <t xml:space="preserve">az 7/2010.(IV.28.) zárszámadási rendelethez                                                                                                                      Újszász Város Önkormányzatának önállóan működő és gazdálkodó intézményeinek                          2009. évi pénzmaradványa                                             </t>
  </si>
  <si>
    <t>az 7/2010.(IV.28.) zárszámadási rendelethez Újszász Város Önkormányzatának 2009. évi pénzmaradványa                                                                                                                                    Helyi kisebbségi Önkormányzattal együtt</t>
  </si>
  <si>
    <t>a 7/2010.(IV.28.) zárszámadási rendelethez                                                                              Újszász Város Önkormányzatának                                                                                                                                     2009. évi EGYSZERŰSÍTETT MÉRLEGE</t>
  </si>
  <si>
    <t xml:space="preserve">az 7/2010.(IV.28.) zárszámadási rendelethez Újszász Város Önkormányzatának 2009. évi EGYSZERŰSÍTETT MÉRLEGE                                                                                                                                                                                                              </t>
  </si>
  <si>
    <t xml:space="preserve">az 7/2010.(IV.28.) zárszámadási rendelethez                                                                                               Újszász Város Önkormányzat 2009. évi                                                                               EGYSZERŰSÍTETT ÉVES PÉNZFORGALMI JELENTÉSE                                                                           </t>
  </si>
  <si>
    <t xml:space="preserve">az 7/2010.(IV.28.) zárszámadási rendelethez                                                                                                        Újszász Város Önkormányzat 2009. évi                                                                                EGYSZERŰSÍTETT PÉNZMARADVÁNY-KIMUTATÁSA                                                                     </t>
  </si>
  <si>
    <t xml:space="preserve">a 7/2010.(IV.28.) zárszámadási rendelethez Újszász Város Önkormányzat 2009. évi                                                                                                                                                                                                                                                                                                                                                       EGYSZERŰSÍTETT PÉNZMARADVÁNY-KIMUTATÁSA                                                                                                                                                                            </t>
  </si>
  <si>
    <t>a 7/2010.(IV.28.) zárszámadási rendelethez Újszász Város Önkormányzat 2009. évi                                                                                                                                    EGYSZERŰSÍTETT VÁLLALKOZÁSI MARADVÁNY-KIMUTATÁSA</t>
  </si>
  <si>
    <t xml:space="preserve">a 7/2010.(IV.28.) zárszámadási rendelethez Újszász Város Önkormányzatának                                                                           2009. évi HITELKÉPESSÉGÉNEK felső határa                                                                                                                                                                                                                </t>
  </si>
  <si>
    <t>az 7/2010.(IV.28.) zárszámadási rendelethez                                                                                 Újszász Város Önkormányzat 2009. évi                                                                                                                                                                                                   VAGYON KIMUTATÁSA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</si>
</sst>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  <numFmt numFmtId="166" formatCode="#,##0.0_ ;\-#,##0.0\ "/>
    <numFmt numFmtId="167" formatCode="#,##0_ ;\-#,##0\ "/>
    <numFmt numFmtId="168" formatCode="#,##0.0_ ;[Red]\-#,##0.0\ "/>
    <numFmt numFmtId="169" formatCode="#,##0.0"/>
    <numFmt numFmtId="170" formatCode="#,##0.00_ ;[Red]\-#,##0.00\ "/>
  </numFmts>
  <fonts count="82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8"/>
      <name val="Arial"/>
      <family val="2"/>
    </font>
    <font>
      <u val="single"/>
      <sz val="10"/>
      <name val="Arial CE"/>
      <family val="0"/>
    </font>
    <font>
      <i/>
      <u val="single"/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u val="single"/>
      <sz val="10"/>
      <color indexed="8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b/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1687">
    <xf numFmtId="0" fontId="0" fillId="0" borderId="0" xfId="0" applyAlignment="1">
      <alignment/>
    </xf>
    <xf numFmtId="0" fontId="1" fillId="0" borderId="0" xfId="57">
      <alignment/>
      <protection/>
    </xf>
    <xf numFmtId="0" fontId="3" fillId="0" borderId="0" xfId="57" applyFont="1" applyAlignment="1">
      <alignment horizontal="right"/>
      <protection/>
    </xf>
    <xf numFmtId="0" fontId="1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/>
      <protection/>
    </xf>
    <xf numFmtId="49" fontId="2" fillId="0" borderId="15" xfId="57" applyNumberFormat="1" applyFont="1" applyBorder="1" applyAlignment="1">
      <alignment horizontal="center"/>
      <protection/>
    </xf>
    <xf numFmtId="49" fontId="2" fillId="0" borderId="14" xfId="57" applyNumberFormat="1" applyFont="1" applyBorder="1" applyAlignment="1">
      <alignment horizontal="center"/>
      <protection/>
    </xf>
    <xf numFmtId="49" fontId="2" fillId="0" borderId="16" xfId="57" applyNumberFormat="1" applyFont="1" applyBorder="1" applyAlignment="1">
      <alignment horizontal="center"/>
      <protection/>
    </xf>
    <xf numFmtId="49" fontId="2" fillId="0" borderId="13" xfId="57" applyNumberFormat="1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0" fontId="1" fillId="0" borderId="0" xfId="57" applyBorder="1">
      <alignment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2" fillId="0" borderId="18" xfId="57" applyFont="1" applyBorder="1">
      <alignment/>
      <protection/>
    </xf>
    <xf numFmtId="0" fontId="1" fillId="0" borderId="0" xfId="57" applyFont="1">
      <alignment/>
      <protection/>
    </xf>
    <xf numFmtId="0" fontId="10" fillId="0" borderId="0" xfId="58" applyFont="1">
      <alignment/>
      <protection/>
    </xf>
    <xf numFmtId="0" fontId="1" fillId="0" borderId="0" xfId="58">
      <alignment/>
      <protection/>
    </xf>
    <xf numFmtId="0" fontId="12" fillId="0" borderId="0" xfId="58" applyFont="1" applyAlignment="1">
      <alignment horizontal="center"/>
      <protection/>
    </xf>
    <xf numFmtId="0" fontId="10" fillId="0" borderId="19" xfId="58" applyFont="1" applyBorder="1" applyAlignment="1">
      <alignment vertical="center" wrapText="1"/>
      <protection/>
    </xf>
    <xf numFmtId="0" fontId="13" fillId="0" borderId="19" xfId="58" applyFont="1" applyBorder="1" applyAlignment="1">
      <alignment horizontal="right"/>
      <protection/>
    </xf>
    <xf numFmtId="0" fontId="10" fillId="0" borderId="14" xfId="58" applyFont="1" applyBorder="1" applyAlignment="1">
      <alignment horizontal="center" vertical="center" wrapText="1"/>
      <protection/>
    </xf>
    <xf numFmtId="164" fontId="10" fillId="0" borderId="20" xfId="58" applyNumberFormat="1" applyFont="1" applyBorder="1" applyAlignment="1">
      <alignment horizontal="right"/>
      <protection/>
    </xf>
    <xf numFmtId="2" fontId="10" fillId="0" borderId="21" xfId="58" applyNumberFormat="1" applyFont="1" applyBorder="1" applyAlignment="1">
      <alignment horizontal="right"/>
      <protection/>
    </xf>
    <xf numFmtId="0" fontId="13" fillId="0" borderId="15" xfId="58" applyFont="1" applyBorder="1" applyAlignment="1">
      <alignment horizontal="center"/>
      <protection/>
    </xf>
    <xf numFmtId="164" fontId="10" fillId="0" borderId="22" xfId="58" applyNumberFormat="1" applyFont="1" applyBorder="1" applyAlignment="1">
      <alignment horizontal="right"/>
      <protection/>
    </xf>
    <xf numFmtId="2" fontId="10" fillId="0" borderId="23" xfId="58" applyNumberFormat="1" applyFont="1" applyBorder="1" applyAlignment="1">
      <alignment horizontal="right"/>
      <protection/>
    </xf>
    <xf numFmtId="0" fontId="13" fillId="0" borderId="16" xfId="58" applyFont="1" applyBorder="1" applyAlignment="1">
      <alignment horizontal="center"/>
      <protection/>
    </xf>
    <xf numFmtId="164" fontId="10" fillId="0" borderId="24" xfId="58" applyNumberFormat="1" applyFont="1" applyBorder="1" applyAlignment="1">
      <alignment horizontal="right"/>
      <protection/>
    </xf>
    <xf numFmtId="0" fontId="13" fillId="0" borderId="14" xfId="58" applyFont="1" applyBorder="1" applyAlignment="1">
      <alignment horizontal="center"/>
      <protection/>
    </xf>
    <xf numFmtId="0" fontId="13" fillId="0" borderId="13" xfId="58" applyFont="1" applyBorder="1" applyAlignment="1">
      <alignment horizontal="center"/>
      <protection/>
    </xf>
    <xf numFmtId="164" fontId="10" fillId="0" borderId="25" xfId="58" applyNumberFormat="1" applyFont="1" applyBorder="1" applyAlignment="1">
      <alignment horizontal="right"/>
      <protection/>
    </xf>
    <xf numFmtId="164" fontId="16" fillId="0" borderId="20" xfId="58" applyNumberFormat="1" applyFont="1" applyBorder="1" applyAlignment="1">
      <alignment horizontal="right"/>
      <protection/>
    </xf>
    <xf numFmtId="164" fontId="17" fillId="0" borderId="20" xfId="58" applyNumberFormat="1" applyFont="1" applyBorder="1" applyAlignment="1">
      <alignment horizontal="right"/>
      <protection/>
    </xf>
    <xf numFmtId="0" fontId="13" fillId="0" borderId="16" xfId="58" applyFont="1" applyFill="1" applyBorder="1" applyAlignment="1">
      <alignment horizontal="center"/>
      <protection/>
    </xf>
    <xf numFmtId="0" fontId="13" fillId="0" borderId="18" xfId="58" applyFont="1" applyBorder="1">
      <alignment/>
      <protection/>
    </xf>
    <xf numFmtId="164" fontId="16" fillId="0" borderId="26" xfId="58" applyNumberFormat="1" applyFont="1" applyBorder="1" applyAlignment="1">
      <alignment horizontal="right"/>
      <protection/>
    </xf>
    <xf numFmtId="0" fontId="1" fillId="0" borderId="0" xfId="58" applyAlignment="1">
      <alignment horizontal="right"/>
      <protection/>
    </xf>
    <xf numFmtId="0" fontId="1" fillId="0" borderId="0" xfId="59">
      <alignment/>
      <protection/>
    </xf>
    <xf numFmtId="0" fontId="4" fillId="0" borderId="0" xfId="59" applyFont="1" applyAlignment="1">
      <alignment horizontal="center"/>
      <protection/>
    </xf>
    <xf numFmtId="0" fontId="1" fillId="0" borderId="14" xfId="59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/>
      <protection/>
    </xf>
    <xf numFmtId="0" fontId="2" fillId="0" borderId="16" xfId="59" applyFont="1" applyBorder="1" applyAlignment="1">
      <alignment horizontal="center"/>
      <protection/>
    </xf>
    <xf numFmtId="0" fontId="2" fillId="0" borderId="0" xfId="59" applyFont="1" applyBorder="1" applyAlignment="1">
      <alignment horizontal="left"/>
      <protection/>
    </xf>
    <xf numFmtId="49" fontId="2" fillId="0" borderId="16" xfId="59" applyNumberFormat="1" applyFont="1" applyBorder="1" applyAlignment="1">
      <alignment horizontal="center"/>
      <protection/>
    </xf>
    <xf numFmtId="49" fontId="2" fillId="0" borderId="13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 vertical="center"/>
      <protection/>
    </xf>
    <xf numFmtId="49" fontId="2" fillId="0" borderId="15" xfId="59" applyNumberFormat="1" applyFont="1" applyBorder="1" applyAlignment="1">
      <alignment horizontal="center"/>
      <protection/>
    </xf>
    <xf numFmtId="49" fontId="2" fillId="0" borderId="17" xfId="59" applyNumberFormat="1" applyFont="1" applyBorder="1" applyAlignment="1">
      <alignment horizontal="center"/>
      <protection/>
    </xf>
    <xf numFmtId="49" fontId="2" fillId="0" borderId="27" xfId="59" applyNumberFormat="1" applyFont="1" applyBorder="1" applyAlignment="1">
      <alignment horizontal="center"/>
      <protection/>
    </xf>
    <xf numFmtId="49" fontId="2" fillId="0" borderId="0" xfId="59" applyNumberFormat="1" applyFont="1" applyBorder="1" applyAlignment="1">
      <alignment horizontal="center"/>
      <protection/>
    </xf>
    <xf numFmtId="49" fontId="2" fillId="0" borderId="19" xfId="59" applyNumberFormat="1" applyFont="1" applyBorder="1" applyAlignment="1">
      <alignment horizontal="center"/>
      <protection/>
    </xf>
    <xf numFmtId="49" fontId="2" fillId="0" borderId="28" xfId="59" applyNumberFormat="1" applyFont="1" applyBorder="1" applyAlignment="1">
      <alignment horizontal="center"/>
      <protection/>
    </xf>
    <xf numFmtId="49" fontId="2" fillId="0" borderId="14" xfId="59" applyNumberFormat="1" applyFont="1" applyBorder="1" applyAlignment="1">
      <alignment horizontal="center"/>
      <protection/>
    </xf>
    <xf numFmtId="49" fontId="2" fillId="0" borderId="18" xfId="59" applyNumberFormat="1" applyFont="1" applyBorder="1" applyAlignment="1">
      <alignment horizontal="center"/>
      <protection/>
    </xf>
    <xf numFmtId="0" fontId="2" fillId="0" borderId="0" xfId="59" applyFont="1" applyAlignment="1">
      <alignment horizontal="right"/>
      <protection/>
    </xf>
    <xf numFmtId="0" fontId="2" fillId="0" borderId="14" xfId="59" applyFont="1" applyBorder="1">
      <alignment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29" xfId="59" applyFont="1" applyBorder="1">
      <alignment/>
      <protection/>
    </xf>
    <xf numFmtId="0" fontId="1" fillId="0" borderId="0" xfId="60">
      <alignment/>
      <protection/>
    </xf>
    <xf numFmtId="0" fontId="3" fillId="0" borderId="0" xfId="60" applyFont="1" applyAlignment="1">
      <alignment/>
      <protection/>
    </xf>
    <xf numFmtId="0" fontId="1" fillId="0" borderId="0" xfId="60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 vertical="center" wrapText="1"/>
      <protection/>
    </xf>
    <xf numFmtId="2" fontId="1" fillId="0" borderId="30" xfId="60" applyNumberFormat="1" applyFont="1" applyBorder="1" applyAlignment="1">
      <alignment horizontal="right"/>
      <protection/>
    </xf>
    <xf numFmtId="0" fontId="2" fillId="0" borderId="14" xfId="60" applyFont="1" applyBorder="1" applyAlignment="1">
      <alignment horizontal="center" vertical="center"/>
      <protection/>
    </xf>
    <xf numFmtId="49" fontId="2" fillId="0" borderId="15" xfId="60" applyNumberFormat="1" applyFont="1" applyBorder="1" applyAlignment="1">
      <alignment horizontal="center"/>
      <protection/>
    </xf>
    <xf numFmtId="49" fontId="2" fillId="0" borderId="14" xfId="60" applyNumberFormat="1" applyFont="1" applyBorder="1" applyAlignment="1">
      <alignment horizontal="center"/>
      <protection/>
    </xf>
    <xf numFmtId="49" fontId="2" fillId="0" borderId="16" xfId="60" applyNumberFormat="1" applyFont="1" applyBorder="1" applyAlignment="1">
      <alignment horizontal="center"/>
      <protection/>
    </xf>
    <xf numFmtId="49" fontId="2" fillId="0" borderId="13" xfId="60" applyNumberFormat="1" applyFont="1" applyBorder="1" applyAlignment="1">
      <alignment horizontal="center"/>
      <protection/>
    </xf>
    <xf numFmtId="0" fontId="2" fillId="0" borderId="10" xfId="60" applyFont="1" applyBorder="1">
      <alignment/>
      <protection/>
    </xf>
    <xf numFmtId="0" fontId="1" fillId="0" borderId="0" xfId="60" applyBorder="1">
      <alignment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/>
      <protection/>
    </xf>
    <xf numFmtId="0" fontId="2" fillId="0" borderId="18" xfId="60" applyFont="1" applyBorder="1">
      <alignment/>
      <protection/>
    </xf>
    <xf numFmtId="0" fontId="1" fillId="0" borderId="0" xfId="60" applyFont="1">
      <alignment/>
      <protection/>
    </xf>
    <xf numFmtId="0" fontId="10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3" fillId="0" borderId="0" xfId="61" applyFont="1" applyAlignment="1">
      <alignment/>
      <protection/>
    </xf>
    <xf numFmtId="0" fontId="1" fillId="0" borderId="0" xfId="61">
      <alignment/>
      <protection/>
    </xf>
    <xf numFmtId="0" fontId="10" fillId="0" borderId="0" xfId="61" applyFont="1" applyAlignment="1">
      <alignment horizontal="center"/>
      <protection/>
    </xf>
    <xf numFmtId="0" fontId="1" fillId="0" borderId="0" xfId="6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4" fillId="0" borderId="0" xfId="61" applyFont="1" applyAlignment="1">
      <alignment/>
      <protection/>
    </xf>
    <xf numFmtId="0" fontId="1" fillId="0" borderId="14" xfId="61" applyBorder="1" applyAlignment="1">
      <alignment horizontal="center" vertical="center" wrapText="1"/>
      <protection/>
    </xf>
    <xf numFmtId="0" fontId="1" fillId="0" borderId="20" xfId="61" applyBorder="1" applyAlignment="1">
      <alignment horizontal="center"/>
      <protection/>
    </xf>
    <xf numFmtId="0" fontId="1" fillId="0" borderId="21" xfId="61" applyBorder="1" applyAlignment="1">
      <alignment horizontal="center"/>
      <protection/>
    </xf>
    <xf numFmtId="0" fontId="2" fillId="0" borderId="15" xfId="61" applyFont="1" applyBorder="1" applyAlignment="1">
      <alignment horizontal="center"/>
      <protection/>
    </xf>
    <xf numFmtId="0" fontId="2" fillId="0" borderId="16" xfId="61" applyFont="1" applyBorder="1" applyAlignment="1">
      <alignment horizontal="center"/>
      <protection/>
    </xf>
    <xf numFmtId="49" fontId="2" fillId="0" borderId="16" xfId="61" applyNumberFormat="1" applyFont="1" applyBorder="1" applyAlignment="1">
      <alignment horizontal="center"/>
      <protection/>
    </xf>
    <xf numFmtId="49" fontId="2" fillId="0" borderId="13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49" fontId="2" fillId="0" borderId="15" xfId="61" applyNumberFormat="1" applyFont="1" applyBorder="1" applyAlignment="1">
      <alignment horizontal="center"/>
      <protection/>
    </xf>
    <xf numFmtId="49" fontId="2" fillId="0" borderId="17" xfId="61" applyNumberFormat="1" applyFont="1" applyBorder="1" applyAlignment="1">
      <alignment horizontal="center"/>
      <protection/>
    </xf>
    <xf numFmtId="49" fontId="2" fillId="0" borderId="14" xfId="61" applyNumberFormat="1" applyFont="1" applyBorder="1" applyAlignment="1">
      <alignment horizontal="center"/>
      <protection/>
    </xf>
    <xf numFmtId="49" fontId="2" fillId="0" borderId="18" xfId="61" applyNumberFormat="1" applyFont="1" applyBorder="1" applyAlignment="1">
      <alignment horizontal="center"/>
      <protection/>
    </xf>
    <xf numFmtId="0" fontId="1" fillId="0" borderId="31" xfId="61" applyBorder="1">
      <alignment/>
      <protection/>
    </xf>
    <xf numFmtId="0" fontId="1" fillId="0" borderId="0" xfId="61" applyBorder="1">
      <alignment/>
      <protection/>
    </xf>
    <xf numFmtId="0" fontId="2" fillId="0" borderId="0" xfId="61" applyFont="1" applyAlignment="1">
      <alignment horizontal="right"/>
      <protection/>
    </xf>
    <xf numFmtId="0" fontId="2" fillId="0" borderId="14" xfId="61" applyFont="1" applyBorder="1">
      <alignment/>
      <protection/>
    </xf>
    <xf numFmtId="0" fontId="2" fillId="0" borderId="20" xfId="61" applyFont="1" applyBorder="1">
      <alignment/>
      <protection/>
    </xf>
    <xf numFmtId="0" fontId="2" fillId="0" borderId="21" xfId="61" applyFont="1" applyBorder="1">
      <alignment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8" xfId="61" applyFont="1" applyBorder="1">
      <alignment/>
      <protection/>
    </xf>
    <xf numFmtId="0" fontId="1" fillId="0" borderId="0" xfId="61" applyAlignment="1">
      <alignment horizontal="right"/>
      <protection/>
    </xf>
    <xf numFmtId="0" fontId="1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1" fillId="0" borderId="0" xfId="62">
      <alignment/>
      <protection/>
    </xf>
    <xf numFmtId="0" fontId="4" fillId="0" borderId="0" xfId="62" applyFont="1" applyAlignment="1">
      <alignment/>
      <protection/>
    </xf>
    <xf numFmtId="0" fontId="1" fillId="0" borderId="14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/>
      <protection/>
    </xf>
    <xf numFmtId="0" fontId="1" fillId="0" borderId="21" xfId="62" applyFont="1" applyBorder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18" xfId="62" applyFont="1" applyBorder="1" applyAlignment="1">
      <alignment horizontal="center"/>
      <protection/>
    </xf>
    <xf numFmtId="0" fontId="1" fillId="0" borderId="0" xfId="63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1" fillId="0" borderId="14" xfId="63" applyBorder="1" applyAlignment="1">
      <alignment horizontal="center" vertical="center" wrapText="1"/>
      <protection/>
    </xf>
    <xf numFmtId="0" fontId="1" fillId="0" borderId="20" xfId="63" applyBorder="1">
      <alignment/>
      <protection/>
    </xf>
    <xf numFmtId="0" fontId="1" fillId="0" borderId="21" xfId="63" applyBorder="1">
      <alignment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2" fontId="1" fillId="0" borderId="32" xfId="63" applyNumberFormat="1" applyBorder="1" applyAlignment="1">
      <alignment horizontal="right"/>
      <protection/>
    </xf>
    <xf numFmtId="49" fontId="2" fillId="0" borderId="16" xfId="63" applyNumberFormat="1" applyFont="1" applyBorder="1" applyAlignment="1">
      <alignment horizontal="center"/>
      <protection/>
    </xf>
    <xf numFmtId="49" fontId="2" fillId="0" borderId="13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 vertical="center"/>
      <protection/>
    </xf>
    <xf numFmtId="49" fontId="2" fillId="0" borderId="15" xfId="63" applyNumberFormat="1" applyFont="1" applyBorder="1" applyAlignment="1">
      <alignment horizontal="center"/>
      <protection/>
    </xf>
    <xf numFmtId="49" fontId="2" fillId="0" borderId="17" xfId="63" applyNumberFormat="1" applyFont="1" applyBorder="1" applyAlignment="1">
      <alignment horizontal="center"/>
      <protection/>
    </xf>
    <xf numFmtId="0" fontId="1" fillId="0" borderId="0" xfId="63" applyBorder="1">
      <alignment/>
      <protection/>
    </xf>
    <xf numFmtId="49" fontId="2" fillId="0" borderId="28" xfId="63" applyNumberFormat="1" applyFont="1" applyBorder="1" applyAlignment="1">
      <alignment horizontal="center"/>
      <protection/>
    </xf>
    <xf numFmtId="49" fontId="2" fillId="0" borderId="14" xfId="63" applyNumberFormat="1" applyFont="1" applyBorder="1" applyAlignment="1">
      <alignment horizontal="center"/>
      <protection/>
    </xf>
    <xf numFmtId="49" fontId="2" fillId="0" borderId="0" xfId="63" applyNumberFormat="1" applyFont="1" applyBorder="1" applyAlignment="1">
      <alignment horizontal="center"/>
      <protection/>
    </xf>
    <xf numFmtId="0" fontId="5" fillId="0" borderId="0" xfId="63" applyFont="1" applyBorder="1" applyAlignment="1">
      <alignment horizontal="left"/>
      <protection/>
    </xf>
    <xf numFmtId="0" fontId="1" fillId="0" borderId="15" xfId="63" applyBorder="1" applyAlignment="1">
      <alignment horizontal="center"/>
      <protection/>
    </xf>
    <xf numFmtId="0" fontId="1" fillId="0" borderId="16" xfId="63" applyBorder="1" applyAlignment="1">
      <alignment horizontal="center"/>
      <protection/>
    </xf>
    <xf numFmtId="0" fontId="1" fillId="0" borderId="27" xfId="63" applyBorder="1" applyAlignment="1">
      <alignment horizontal="center"/>
      <protection/>
    </xf>
    <xf numFmtId="0" fontId="13" fillId="0" borderId="17" xfId="63" applyFont="1" applyBorder="1" applyAlignment="1">
      <alignment horizontal="center"/>
      <protection/>
    </xf>
    <xf numFmtId="0" fontId="13" fillId="0" borderId="17" xfId="63" applyFont="1" applyBorder="1">
      <alignment/>
      <protection/>
    </xf>
    <xf numFmtId="0" fontId="13" fillId="0" borderId="33" xfId="64" applyFont="1" applyBorder="1" applyAlignment="1">
      <alignment horizontal="center"/>
      <protection/>
    </xf>
    <xf numFmtId="0" fontId="13" fillId="0" borderId="17" xfId="64" applyFont="1" applyBorder="1" applyAlignment="1">
      <alignment horizontal="center"/>
      <protection/>
    </xf>
    <xf numFmtId="49" fontId="2" fillId="0" borderId="34" xfId="63" applyNumberFormat="1" applyFont="1" applyBorder="1" applyAlignment="1">
      <alignment horizontal="center"/>
      <protection/>
    </xf>
    <xf numFmtId="49" fontId="2" fillId="0" borderId="34" xfId="63" applyNumberFormat="1" applyFont="1" applyBorder="1" applyAlignment="1">
      <alignment horizontal="center"/>
      <protection/>
    </xf>
    <xf numFmtId="2" fontId="1" fillId="0" borderId="21" xfId="63" applyNumberFormat="1" applyFont="1" applyBorder="1" applyAlignment="1">
      <alignment horizontal="right"/>
      <protection/>
    </xf>
    <xf numFmtId="0" fontId="2" fillId="0" borderId="17" xfId="62" applyFont="1" applyBorder="1" applyAlignment="1">
      <alignment horizontal="center"/>
      <protection/>
    </xf>
    <xf numFmtId="2" fontId="1" fillId="0" borderId="23" xfId="60" applyNumberFormat="1" applyFont="1" applyBorder="1" applyAlignment="1" quotePrefix="1">
      <alignment horizontal="right"/>
      <protection/>
    </xf>
    <xf numFmtId="2" fontId="1" fillId="0" borderId="21" xfId="60" applyNumberFormat="1" applyFont="1" applyBorder="1" applyAlignment="1" quotePrefix="1">
      <alignment horizontal="right"/>
      <protection/>
    </xf>
    <xf numFmtId="4" fontId="1" fillId="0" borderId="35" xfId="57" applyNumberFormat="1" applyBorder="1">
      <alignment/>
      <protection/>
    </xf>
    <xf numFmtId="4" fontId="1" fillId="0" borderId="20" xfId="57" applyNumberFormat="1" applyBorder="1">
      <alignment/>
      <protection/>
    </xf>
    <xf numFmtId="4" fontId="4" fillId="0" borderId="20" xfId="57" applyNumberFormat="1" applyFont="1" applyBorder="1">
      <alignment/>
      <protection/>
    </xf>
    <xf numFmtId="0" fontId="5" fillId="0" borderId="20" xfId="59" applyFont="1" applyBorder="1" applyAlignment="1">
      <alignment horizontal="left"/>
      <protection/>
    </xf>
    <xf numFmtId="4" fontId="1" fillId="0" borderId="25" xfId="57" applyNumberFormat="1" applyBorder="1">
      <alignment/>
      <protection/>
    </xf>
    <xf numFmtId="4" fontId="1" fillId="0" borderId="11" xfId="57" applyNumberFormat="1" applyBorder="1">
      <alignment/>
      <protection/>
    </xf>
    <xf numFmtId="4" fontId="4" fillId="0" borderId="20" xfId="57" applyNumberFormat="1" applyFont="1" applyBorder="1">
      <alignment/>
      <protection/>
    </xf>
    <xf numFmtId="4" fontId="6" fillId="0" borderId="22" xfId="57" applyNumberFormat="1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4" fontId="1" fillId="0" borderId="0" xfId="59" applyNumberFormat="1" applyAlignment="1">
      <alignment horizontal="right"/>
      <protection/>
    </xf>
    <xf numFmtId="4" fontId="5" fillId="0" borderId="20" xfId="59" applyNumberFormat="1" applyFont="1" applyBorder="1" applyAlignment="1">
      <alignment horizontal="right"/>
      <protection/>
    </xf>
    <xf numFmtId="4" fontId="19" fillId="0" borderId="36" xfId="59" applyNumberFormat="1" applyFont="1" applyBorder="1" applyAlignment="1">
      <alignment horizontal="right"/>
      <protection/>
    </xf>
    <xf numFmtId="4" fontId="6" fillId="0" borderId="22" xfId="59" applyNumberFormat="1" applyFont="1" applyBorder="1" applyAlignment="1">
      <alignment horizontal="right"/>
      <protection/>
    </xf>
    <xf numFmtId="4" fontId="6" fillId="0" borderId="24" xfId="59" applyNumberFormat="1" applyFont="1" applyBorder="1" applyAlignment="1">
      <alignment horizontal="right"/>
      <protection/>
    </xf>
    <xf numFmtId="4" fontId="1" fillId="0" borderId="36" xfId="59" applyNumberFormat="1" applyFont="1" applyBorder="1" applyAlignment="1">
      <alignment horizontal="right"/>
      <protection/>
    </xf>
    <xf numFmtId="4" fontId="6" fillId="0" borderId="24" xfId="59" applyNumberFormat="1" applyFont="1" applyBorder="1" applyAlignment="1">
      <alignment horizontal="right"/>
      <protection/>
    </xf>
    <xf numFmtId="4" fontId="19" fillId="0" borderId="24" xfId="59" applyNumberFormat="1" applyFont="1" applyBorder="1" applyAlignment="1">
      <alignment horizontal="right"/>
      <protection/>
    </xf>
    <xf numFmtId="4" fontId="1" fillId="0" borderId="37" xfId="59" applyNumberFormat="1" applyFont="1" applyBorder="1" applyAlignment="1">
      <alignment horizontal="right"/>
      <protection/>
    </xf>
    <xf numFmtId="4" fontId="4" fillId="0" borderId="38" xfId="59" applyNumberFormat="1" applyFont="1" applyBorder="1" applyAlignment="1">
      <alignment horizontal="right"/>
      <protection/>
    </xf>
    <xf numFmtId="4" fontId="6" fillId="0" borderId="22" xfId="59" applyNumberFormat="1" applyFont="1" applyBorder="1" applyAlignment="1">
      <alignment horizontal="right"/>
      <protection/>
    </xf>
    <xf numFmtId="4" fontId="1" fillId="0" borderId="24" xfId="59" applyNumberFormat="1" applyFont="1" applyBorder="1" applyAlignment="1">
      <alignment horizontal="right"/>
      <protection/>
    </xf>
    <xf numFmtId="4" fontId="4" fillId="0" borderId="36" xfId="59" applyNumberFormat="1" applyFont="1" applyBorder="1" applyAlignment="1">
      <alignment horizontal="right"/>
      <protection/>
    </xf>
    <xf numFmtId="4" fontId="4" fillId="0" borderId="25" xfId="59" applyNumberFormat="1" applyFont="1" applyBorder="1" applyAlignment="1">
      <alignment horizontal="right"/>
      <protection/>
    </xf>
    <xf numFmtId="4" fontId="4" fillId="0" borderId="39" xfId="59" applyNumberFormat="1" applyFont="1" applyBorder="1" applyAlignment="1">
      <alignment horizontal="right"/>
      <protection/>
    </xf>
    <xf numFmtId="4" fontId="4" fillId="0" borderId="37" xfId="59" applyNumberFormat="1" applyFont="1" applyBorder="1" applyAlignment="1">
      <alignment horizontal="right"/>
      <protection/>
    </xf>
    <xf numFmtId="4" fontId="4" fillId="0" borderId="26" xfId="59" applyNumberFormat="1" applyFont="1" applyBorder="1" applyAlignment="1">
      <alignment horizontal="right"/>
      <protection/>
    </xf>
    <xf numFmtId="4" fontId="6" fillId="0" borderId="39" xfId="59" applyNumberFormat="1" applyFont="1" applyBorder="1" applyAlignment="1">
      <alignment horizontal="right"/>
      <protection/>
    </xf>
    <xf numFmtId="4" fontId="6" fillId="0" borderId="25" xfId="59" applyNumberFormat="1" applyFont="1" applyBorder="1" applyAlignment="1">
      <alignment horizontal="right"/>
      <protection/>
    </xf>
    <xf numFmtId="4" fontId="6" fillId="0" borderId="39" xfId="59" applyNumberFormat="1" applyFont="1" applyBorder="1" applyAlignment="1">
      <alignment horizontal="right"/>
      <protection/>
    </xf>
    <xf numFmtId="4" fontId="6" fillId="0" borderId="36" xfId="59" applyNumberFormat="1" applyFont="1" applyBorder="1" applyAlignment="1">
      <alignment horizontal="right"/>
      <protection/>
    </xf>
    <xf numFmtId="0" fontId="1" fillId="0" borderId="40" xfId="57" applyFont="1" applyBorder="1" applyAlignment="1">
      <alignment horizontal="center"/>
      <protection/>
    </xf>
    <xf numFmtId="164" fontId="10" fillId="0" borderId="41" xfId="58" applyNumberFormat="1" applyFont="1" applyBorder="1" applyAlignment="1">
      <alignment horizontal="right"/>
      <protection/>
    </xf>
    <xf numFmtId="164" fontId="10" fillId="0" borderId="42" xfId="58" applyNumberFormat="1" applyFont="1" applyBorder="1" applyAlignment="1">
      <alignment horizontal="right"/>
      <protection/>
    </xf>
    <xf numFmtId="164" fontId="10" fillId="0" borderId="43" xfId="58" applyNumberFormat="1" applyFont="1" applyBorder="1" applyAlignment="1">
      <alignment horizontal="right"/>
      <protection/>
    </xf>
    <xf numFmtId="164" fontId="10" fillId="0" borderId="44" xfId="58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1" fillId="0" borderId="40" xfId="60" applyFont="1" applyBorder="1" applyAlignment="1">
      <alignment horizontal="center"/>
      <protection/>
    </xf>
    <xf numFmtId="169" fontId="1" fillId="0" borderId="25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>
      <alignment horizontal="right"/>
      <protection/>
    </xf>
    <xf numFmtId="169" fontId="1" fillId="0" borderId="22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 quotePrefix="1">
      <alignment horizontal="right"/>
      <protection/>
    </xf>
    <xf numFmtId="169" fontId="8" fillId="0" borderId="22" xfId="57" applyNumberFormat="1" applyFont="1" applyBorder="1" applyAlignment="1">
      <alignment horizontal="right"/>
      <protection/>
    </xf>
    <xf numFmtId="169" fontId="6" fillId="0" borderId="22" xfId="57" applyNumberFormat="1" applyFont="1" applyBorder="1" applyAlignment="1">
      <alignment horizontal="right"/>
      <protection/>
    </xf>
    <xf numFmtId="169" fontId="2" fillId="0" borderId="11" xfId="57" applyNumberFormat="1" applyFont="1" applyBorder="1" applyAlignment="1">
      <alignment horizontal="right"/>
      <protection/>
    </xf>
    <xf numFmtId="169" fontId="1" fillId="0" borderId="25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>
      <alignment horizontal="right"/>
      <protection/>
    </xf>
    <xf numFmtId="169" fontId="19" fillId="0" borderId="24" xfId="57" applyNumberFormat="1" applyFont="1" applyBorder="1" applyAlignment="1">
      <alignment horizontal="right"/>
      <protection/>
    </xf>
    <xf numFmtId="169" fontId="8" fillId="0" borderId="20" xfId="57" applyNumberFormat="1" applyFont="1" applyBorder="1" applyAlignment="1">
      <alignment horizontal="right"/>
      <protection/>
    </xf>
    <xf numFmtId="169" fontId="1" fillId="0" borderId="20" xfId="57" applyNumberFormat="1" applyFont="1" applyBorder="1" applyAlignment="1" quotePrefix="1">
      <alignment horizontal="right"/>
      <protection/>
    </xf>
    <xf numFmtId="169" fontId="6" fillId="0" borderId="26" xfId="57" applyNumberFormat="1" applyFont="1" applyBorder="1" applyAlignment="1">
      <alignment horizontal="right"/>
      <protection/>
    </xf>
    <xf numFmtId="2" fontId="1" fillId="0" borderId="30" xfId="60" applyNumberFormat="1" applyFont="1" applyBorder="1" applyAlignment="1" quotePrefix="1">
      <alignment horizontal="right"/>
      <protection/>
    </xf>
    <xf numFmtId="2" fontId="1" fillId="0" borderId="12" xfId="60" applyNumberFormat="1" applyFont="1" applyBorder="1" applyAlignment="1" quotePrefix="1">
      <alignment horizontal="right"/>
      <protection/>
    </xf>
    <xf numFmtId="0" fontId="1" fillId="0" borderId="41" xfId="61" applyBorder="1" applyAlignment="1">
      <alignment horizontal="center"/>
      <protection/>
    </xf>
    <xf numFmtId="0" fontId="2" fillId="0" borderId="41" xfId="61" applyFont="1" applyBorder="1">
      <alignment/>
      <protection/>
    </xf>
    <xf numFmtId="4" fontId="6" fillId="0" borderId="22" xfId="61" applyNumberFormat="1" applyFont="1" applyBorder="1" applyAlignment="1">
      <alignment horizontal="right" wrapText="1"/>
      <protection/>
    </xf>
    <xf numFmtId="4" fontId="6" fillId="0" borderId="24" xfId="61" applyNumberFormat="1" applyFont="1" applyBorder="1" applyAlignment="1">
      <alignment horizontal="right"/>
      <protection/>
    </xf>
    <xf numFmtId="4" fontId="1" fillId="0" borderId="24" xfId="61" applyNumberFormat="1" applyBorder="1" applyAlignment="1">
      <alignment horizontal="right"/>
      <protection/>
    </xf>
    <xf numFmtId="4" fontId="1" fillId="0" borderId="43" xfId="61" applyNumberFormat="1" applyBorder="1" applyAlignment="1">
      <alignment horizontal="right"/>
      <protection/>
    </xf>
    <xf numFmtId="4" fontId="1" fillId="0" borderId="25" xfId="61" applyNumberFormat="1" applyBorder="1" applyAlignment="1">
      <alignment horizontal="right"/>
      <protection/>
    </xf>
    <xf numFmtId="4" fontId="1" fillId="0" borderId="44" xfId="61" applyNumberFormat="1" applyBorder="1" applyAlignment="1">
      <alignment horizontal="right"/>
      <protection/>
    </xf>
    <xf numFmtId="4" fontId="1" fillId="0" borderId="20" xfId="61" applyNumberFormat="1" applyBorder="1" applyAlignment="1">
      <alignment horizontal="right"/>
      <protection/>
    </xf>
    <xf numFmtId="4" fontId="1" fillId="0" borderId="41" xfId="61" applyNumberFormat="1" applyBorder="1" applyAlignment="1">
      <alignment horizontal="right"/>
      <protection/>
    </xf>
    <xf numFmtId="4" fontId="1" fillId="0" borderId="0" xfId="61" applyNumberFormat="1" applyBorder="1" applyAlignment="1">
      <alignment horizontal="right"/>
      <protection/>
    </xf>
    <xf numFmtId="4" fontId="1" fillId="0" borderId="24" xfId="61" applyNumberFormat="1" applyFont="1" applyBorder="1" applyAlignment="1">
      <alignment horizontal="right"/>
      <protection/>
    </xf>
    <xf numFmtId="4" fontId="1" fillId="0" borderId="43" xfId="61" applyNumberFormat="1" applyFont="1" applyBorder="1" applyAlignment="1">
      <alignment horizontal="right"/>
      <protection/>
    </xf>
    <xf numFmtId="4" fontId="6" fillId="0" borderId="20" xfId="61" applyNumberFormat="1" applyFont="1" applyBorder="1" applyAlignment="1">
      <alignment horizontal="right"/>
      <protection/>
    </xf>
    <xf numFmtId="4" fontId="6" fillId="0" borderId="41" xfId="61" applyNumberFormat="1" applyFont="1" applyBorder="1" applyAlignment="1">
      <alignment horizontal="right"/>
      <protection/>
    </xf>
    <xf numFmtId="4" fontId="6" fillId="0" borderId="43" xfId="61" applyNumberFormat="1" applyFont="1" applyBorder="1" applyAlignment="1">
      <alignment horizontal="right"/>
      <protection/>
    </xf>
    <xf numFmtId="4" fontId="1" fillId="0" borderId="25" xfId="61" applyNumberFormat="1" applyFont="1" applyBorder="1" applyAlignment="1">
      <alignment horizontal="right"/>
      <protection/>
    </xf>
    <xf numFmtId="4" fontId="1" fillId="0" borderId="45" xfId="61" applyNumberFormat="1" applyFont="1" applyBorder="1" applyAlignment="1">
      <alignment horizontal="right"/>
      <protection/>
    </xf>
    <xf numFmtId="4" fontId="1" fillId="0" borderId="44" xfId="61" applyNumberFormat="1" applyFont="1" applyBorder="1" applyAlignment="1">
      <alignment horizontal="right"/>
      <protection/>
    </xf>
    <xf numFmtId="4" fontId="4" fillId="0" borderId="20" xfId="61" applyNumberFormat="1" applyFont="1" applyBorder="1" applyAlignment="1">
      <alignment horizontal="right"/>
      <protection/>
    </xf>
    <xf numFmtId="4" fontId="4" fillId="0" borderId="41" xfId="61" applyNumberFormat="1" applyFont="1" applyBorder="1" applyAlignment="1">
      <alignment horizontal="right"/>
      <protection/>
    </xf>
    <xf numFmtId="4" fontId="6" fillId="0" borderId="22" xfId="61" applyNumberFormat="1" applyFont="1" applyBorder="1" applyAlignment="1">
      <alignment horizontal="right"/>
      <protection/>
    </xf>
    <xf numFmtId="4" fontId="6" fillId="0" borderId="42" xfId="61" applyNumberFormat="1" applyFont="1" applyBorder="1" applyAlignment="1">
      <alignment horizontal="right"/>
      <protection/>
    </xf>
    <xf numFmtId="4" fontId="4" fillId="0" borderId="26" xfId="61" applyNumberFormat="1" applyFont="1" applyBorder="1" applyAlignment="1">
      <alignment horizontal="right"/>
      <protection/>
    </xf>
    <xf numFmtId="0" fontId="1" fillId="0" borderId="41" xfId="62" applyFont="1" applyBorder="1" applyAlignment="1">
      <alignment horizontal="center"/>
      <protection/>
    </xf>
    <xf numFmtId="4" fontId="19" fillId="0" borderId="22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>
      <alignment horizontal="right"/>
      <protection/>
    </xf>
    <xf numFmtId="4" fontId="1" fillId="0" borderId="24" xfId="62" applyNumberFormat="1" applyFont="1" applyBorder="1" applyAlignment="1">
      <alignment horizontal="right"/>
      <protection/>
    </xf>
    <xf numFmtId="4" fontId="1" fillId="0" borderId="43" xfId="62" applyNumberFormat="1" applyFont="1" applyBorder="1" applyAlignment="1">
      <alignment horizontal="right"/>
      <protection/>
    </xf>
    <xf numFmtId="4" fontId="19" fillId="0" borderId="25" xfId="62" applyNumberFormat="1" applyFont="1" applyBorder="1" applyAlignment="1" quotePrefix="1">
      <alignment horizontal="right"/>
      <protection/>
    </xf>
    <xf numFmtId="4" fontId="6" fillId="0" borderId="20" xfId="62" applyNumberFormat="1" applyFont="1" applyBorder="1" applyAlignment="1">
      <alignment horizontal="right"/>
      <protection/>
    </xf>
    <xf numFmtId="4" fontId="1" fillId="0" borderId="20" xfId="62" applyNumberFormat="1" applyFont="1" applyBorder="1" applyAlignment="1">
      <alignment horizontal="right"/>
      <protection/>
    </xf>
    <xf numFmtId="4" fontId="1" fillId="0" borderId="41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>
      <alignment horizontal="right"/>
      <protection/>
    </xf>
    <xf numFmtId="4" fontId="1" fillId="0" borderId="43" xfId="62" applyNumberFormat="1" applyFont="1" applyBorder="1" applyAlignment="1">
      <alignment horizontal="right"/>
      <protection/>
    </xf>
    <xf numFmtId="4" fontId="1" fillId="0" borderId="24" xfId="62" applyNumberFormat="1" applyFont="1" applyBorder="1" applyAlignment="1">
      <alignment horizontal="right"/>
      <protection/>
    </xf>
    <xf numFmtId="4" fontId="6" fillId="0" borderId="26" xfId="62" applyNumberFormat="1" applyFont="1" applyBorder="1" applyAlignment="1">
      <alignment horizontal="right"/>
      <protection/>
    </xf>
    <xf numFmtId="4" fontId="19" fillId="0" borderId="24" xfId="62" applyNumberFormat="1" applyFont="1" applyBorder="1" applyAlignment="1" quotePrefix="1">
      <alignment horizontal="right"/>
      <protection/>
    </xf>
    <xf numFmtId="0" fontId="2" fillId="0" borderId="44" xfId="63" applyFont="1" applyBorder="1" applyAlignment="1">
      <alignment horizontal="center" vertical="center" wrapText="1"/>
      <protection/>
    </xf>
    <xf numFmtId="0" fontId="1" fillId="0" borderId="41" xfId="63" applyBorder="1">
      <alignment/>
      <protection/>
    </xf>
    <xf numFmtId="164" fontId="4" fillId="0" borderId="0" xfId="63" applyNumberFormat="1" applyFont="1" applyBorder="1" applyAlignment="1">
      <alignment horizontal="right"/>
      <protection/>
    </xf>
    <xf numFmtId="2" fontId="1" fillId="0" borderId="0" xfId="63" applyNumberFormat="1" applyBorder="1" applyAlignment="1">
      <alignment horizontal="right"/>
      <protection/>
    </xf>
    <xf numFmtId="0" fontId="3" fillId="0" borderId="0" xfId="63" applyFont="1" applyBorder="1" applyAlignment="1">
      <alignment horizontal="left"/>
      <protection/>
    </xf>
    <xf numFmtId="1" fontId="1" fillId="0" borderId="0" xfId="63" applyNumberFormat="1" applyFont="1" applyBorder="1" applyAlignment="1">
      <alignment horizontal="right"/>
      <protection/>
    </xf>
    <xf numFmtId="2" fontId="1" fillId="0" borderId="31" xfId="63" applyNumberFormat="1" applyBorder="1" applyAlignment="1">
      <alignment horizontal="right"/>
      <protection/>
    </xf>
    <xf numFmtId="49" fontId="2" fillId="0" borderId="18" xfId="63" applyNumberFormat="1" applyFont="1" applyBorder="1" applyAlignment="1">
      <alignment horizontal="center"/>
      <protection/>
    </xf>
    <xf numFmtId="0" fontId="1" fillId="0" borderId="14" xfId="63" applyFont="1" applyBorder="1" applyAlignment="1">
      <alignment horizontal="center" vertical="center" wrapText="1"/>
      <protection/>
    </xf>
    <xf numFmtId="169" fontId="19" fillId="0" borderId="22" xfId="63" applyNumberFormat="1" applyFont="1" applyBorder="1" applyAlignment="1">
      <alignment horizontal="right" wrapText="1"/>
      <protection/>
    </xf>
    <xf numFmtId="169" fontId="19" fillId="0" borderId="42" xfId="63" applyNumberFormat="1" applyFont="1" applyBorder="1" applyAlignment="1">
      <alignment horizontal="right" wrapText="1"/>
      <protection/>
    </xf>
    <xf numFmtId="169" fontId="19" fillId="0" borderId="24" xfId="63" applyNumberFormat="1" applyFont="1" applyBorder="1" applyAlignment="1">
      <alignment horizontal="right"/>
      <protection/>
    </xf>
    <xf numFmtId="169" fontId="1" fillId="0" borderId="24" xfId="63" applyNumberFormat="1" applyBorder="1" applyAlignment="1">
      <alignment horizontal="right"/>
      <protection/>
    </xf>
    <xf numFmtId="169" fontId="1" fillId="0" borderId="43" xfId="63" applyNumberFormat="1" applyBorder="1" applyAlignment="1">
      <alignment horizontal="right"/>
      <protection/>
    </xf>
    <xf numFmtId="169" fontId="1" fillId="0" borderId="25" xfId="63" applyNumberFormat="1" applyBorder="1" applyAlignment="1">
      <alignment horizontal="right"/>
      <protection/>
    </xf>
    <xf numFmtId="169" fontId="1" fillId="0" borderId="44" xfId="63" applyNumberFormat="1" applyBorder="1" applyAlignment="1">
      <alignment horizontal="right"/>
      <protection/>
    </xf>
    <xf numFmtId="169" fontId="6" fillId="0" borderId="20" xfId="63" applyNumberFormat="1" applyFont="1" applyBorder="1" applyAlignment="1">
      <alignment horizontal="right"/>
      <protection/>
    </xf>
    <xf numFmtId="169" fontId="1" fillId="0" borderId="24" xfId="63" applyNumberFormat="1" applyFont="1" applyBorder="1" applyAlignment="1" quotePrefix="1">
      <alignment horizontal="right"/>
      <protection/>
    </xf>
    <xf numFmtId="169" fontId="1" fillId="0" borderId="43" xfId="63" applyNumberFormat="1" applyFont="1" applyBorder="1" applyAlignment="1" quotePrefix="1">
      <alignment horizontal="right"/>
      <protection/>
    </xf>
    <xf numFmtId="169" fontId="1" fillId="0" borderId="24" xfId="63" applyNumberFormat="1" applyFont="1" applyBorder="1" applyAlignment="1">
      <alignment horizontal="right"/>
      <protection/>
    </xf>
    <xf numFmtId="169" fontId="1" fillId="0" borderId="43" xfId="63" applyNumberFormat="1" applyFont="1" applyBorder="1" applyAlignment="1">
      <alignment horizontal="right"/>
      <protection/>
    </xf>
    <xf numFmtId="169" fontId="6" fillId="0" borderId="22" xfId="63" applyNumberFormat="1" applyFont="1" applyBorder="1" applyAlignment="1">
      <alignment horizontal="right"/>
      <protection/>
    </xf>
    <xf numFmtId="169" fontId="19" fillId="0" borderId="22" xfId="63" applyNumberFormat="1" applyFont="1" applyBorder="1" applyAlignment="1">
      <alignment horizontal="right" wrapText="1"/>
      <protection/>
    </xf>
    <xf numFmtId="169" fontId="19" fillId="0" borderId="25" xfId="63" applyNumberFormat="1" applyFont="1" applyBorder="1" applyAlignment="1" quotePrefix="1">
      <alignment horizontal="right"/>
      <protection/>
    </xf>
    <xf numFmtId="169" fontId="6" fillId="0" borderId="25" xfId="63" applyNumberFormat="1" applyFont="1" applyBorder="1" applyAlignment="1">
      <alignment horizontal="right"/>
      <protection/>
    </xf>
    <xf numFmtId="169" fontId="19" fillId="0" borderId="22" xfId="63" applyNumberFormat="1" applyFont="1" applyBorder="1" applyAlignment="1" quotePrefix="1">
      <alignment horizontal="right" wrapText="1"/>
      <protection/>
    </xf>
    <xf numFmtId="169" fontId="19" fillId="0" borderId="22" xfId="63" applyNumberFormat="1" applyFont="1" applyBorder="1" applyAlignment="1" quotePrefix="1">
      <alignment horizontal="right"/>
      <protection/>
    </xf>
    <xf numFmtId="169" fontId="4" fillId="0" borderId="26" xfId="63" applyNumberFormat="1" applyFont="1" applyBorder="1" applyAlignment="1">
      <alignment horizontal="right"/>
      <protection/>
    </xf>
    <xf numFmtId="2" fontId="1" fillId="0" borderId="32" xfId="63" applyNumberFormat="1" applyFont="1" applyBorder="1" applyAlignment="1">
      <alignment horizontal="right"/>
      <protection/>
    </xf>
    <xf numFmtId="2" fontId="1" fillId="0" borderId="30" xfId="63" applyNumberFormat="1" applyFont="1" applyBorder="1" applyAlignment="1">
      <alignment horizontal="right"/>
      <protection/>
    </xf>
    <xf numFmtId="2" fontId="6" fillId="0" borderId="21" xfId="63" applyNumberFormat="1" applyFont="1" applyBorder="1" applyAlignment="1">
      <alignment horizontal="right"/>
      <protection/>
    </xf>
    <xf numFmtId="2" fontId="19" fillId="0" borderId="23" xfId="63" applyNumberFormat="1" applyFont="1" applyBorder="1" applyAlignment="1">
      <alignment horizontal="right"/>
      <protection/>
    </xf>
    <xf numFmtId="2" fontId="19" fillId="0" borderId="32" xfId="63" applyNumberFormat="1" applyFont="1" applyBorder="1" applyAlignment="1">
      <alignment horizontal="right"/>
      <protection/>
    </xf>
    <xf numFmtId="2" fontId="6" fillId="0" borderId="23" xfId="63" applyNumberFormat="1" applyFont="1" applyBorder="1" applyAlignment="1">
      <alignment horizontal="right"/>
      <protection/>
    </xf>
    <xf numFmtId="0" fontId="1" fillId="0" borderId="31" xfId="63" applyBorder="1" applyAlignment="1">
      <alignment horizontal="center"/>
      <protection/>
    </xf>
    <xf numFmtId="0" fontId="1" fillId="0" borderId="0" xfId="63" applyBorder="1" applyAlignment="1">
      <alignment horizontal="center"/>
      <protection/>
    </xf>
    <xf numFmtId="4" fontId="10" fillId="0" borderId="24" xfId="63" applyNumberFormat="1" applyFont="1" applyBorder="1" applyAlignment="1">
      <alignment/>
      <protection/>
    </xf>
    <xf numFmtId="4" fontId="22" fillId="0" borderId="24" xfId="63" applyNumberFormat="1" applyFont="1" applyBorder="1" applyAlignment="1">
      <alignment horizontal="right"/>
      <protection/>
    </xf>
    <xf numFmtId="4" fontId="10" fillId="0" borderId="24" xfId="63" applyNumberFormat="1" applyFont="1" applyBorder="1" applyAlignment="1">
      <alignment horizontal="right"/>
      <protection/>
    </xf>
    <xf numFmtId="3" fontId="10" fillId="0" borderId="24" xfId="63" applyNumberFormat="1" applyFont="1" applyBorder="1" applyAlignment="1">
      <alignment horizontal="right"/>
      <protection/>
    </xf>
    <xf numFmtId="4" fontId="24" fillId="0" borderId="22" xfId="63" applyNumberFormat="1" applyFont="1" applyBorder="1" applyAlignment="1">
      <alignment horizontal="right"/>
      <protection/>
    </xf>
    <xf numFmtId="4" fontId="1" fillId="0" borderId="24" xfId="63" applyNumberFormat="1" applyFont="1" applyBorder="1" applyAlignment="1">
      <alignment horizontal="right"/>
      <protection/>
    </xf>
    <xf numFmtId="4" fontId="1" fillId="0" borderId="43" xfId="63" applyNumberFormat="1" applyFont="1" applyBorder="1" applyAlignment="1">
      <alignment horizontal="right"/>
      <protection/>
    </xf>
    <xf numFmtId="4" fontId="1" fillId="0" borderId="24" xfId="63" applyNumberFormat="1" applyBorder="1" applyAlignment="1">
      <alignment horizontal="right"/>
      <protection/>
    </xf>
    <xf numFmtId="4" fontId="1" fillId="0" borderId="43" xfId="63" applyNumberFormat="1" applyBorder="1" applyAlignment="1">
      <alignment horizontal="right"/>
      <protection/>
    </xf>
    <xf numFmtId="4" fontId="19" fillId="0" borderId="24" xfId="63" applyNumberFormat="1" applyFont="1" applyBorder="1" applyAlignment="1">
      <alignment horizontal="right"/>
      <protection/>
    </xf>
    <xf numFmtId="4" fontId="1" fillId="0" borderId="24" xfId="63" applyNumberFormat="1" applyFont="1" applyBorder="1" applyAlignment="1" quotePrefix="1">
      <alignment horizontal="right"/>
      <protection/>
    </xf>
    <xf numFmtId="4" fontId="1" fillId="0" borderId="43" xfId="63" applyNumberFormat="1" applyFont="1" applyBorder="1" applyAlignment="1" quotePrefix="1">
      <alignment horizontal="right"/>
      <protection/>
    </xf>
    <xf numFmtId="4" fontId="4" fillId="0" borderId="24" xfId="63" applyNumberFormat="1" applyFont="1" applyBorder="1" applyAlignment="1">
      <alignment horizontal="right"/>
      <protection/>
    </xf>
    <xf numFmtId="169" fontId="19" fillId="0" borderId="25" xfId="63" applyNumberFormat="1" applyFont="1" applyBorder="1" applyAlignment="1" quotePrefix="1">
      <alignment horizontal="right" wrapText="1"/>
      <protection/>
    </xf>
    <xf numFmtId="169" fontId="19" fillId="0" borderId="24" xfId="63" applyNumberFormat="1" applyFont="1" applyBorder="1" applyAlignment="1">
      <alignment horizontal="right" wrapText="1"/>
      <protection/>
    </xf>
    <xf numFmtId="2" fontId="19" fillId="0" borderId="32" xfId="63" applyNumberFormat="1" applyFont="1" applyBorder="1" applyAlignment="1">
      <alignment horizontal="right"/>
      <protection/>
    </xf>
    <xf numFmtId="169" fontId="6" fillId="0" borderId="20" xfId="63" applyNumberFormat="1" applyFont="1" applyBorder="1" applyAlignment="1">
      <alignment horizontal="right"/>
      <protection/>
    </xf>
    <xf numFmtId="2" fontId="19" fillId="0" borderId="30" xfId="63" applyNumberFormat="1" applyFont="1" applyBorder="1" applyAlignment="1">
      <alignment horizontal="right"/>
      <protection/>
    </xf>
    <xf numFmtId="2" fontId="4" fillId="0" borderId="32" xfId="63" applyNumberFormat="1" applyFont="1" applyBorder="1" applyAlignment="1">
      <alignment horizontal="right"/>
      <protection/>
    </xf>
    <xf numFmtId="2" fontId="6" fillId="0" borderId="32" xfId="63" applyNumberFormat="1" applyFont="1" applyBorder="1" applyAlignment="1">
      <alignment horizontal="right"/>
      <protection/>
    </xf>
    <xf numFmtId="4" fontId="0" fillId="0" borderId="43" xfId="0" applyNumberFormat="1" applyBorder="1" applyAlignment="1" quotePrefix="1">
      <alignment horizontal="right"/>
    </xf>
    <xf numFmtId="4" fontId="0" fillId="0" borderId="43" xfId="0" applyNumberFormat="1" applyBorder="1" applyAlignment="1">
      <alignment horizontal="right"/>
    </xf>
    <xf numFmtId="2" fontId="13" fillId="0" borderId="46" xfId="64" applyNumberFormat="1" applyFont="1" applyBorder="1" applyAlignment="1">
      <alignment horizontal="center"/>
      <protection/>
    </xf>
    <xf numFmtId="2" fontId="10" fillId="0" borderId="32" xfId="64" applyNumberFormat="1" applyFont="1" applyBorder="1" applyAlignment="1">
      <alignment/>
      <protection/>
    </xf>
    <xf numFmtId="4" fontId="1" fillId="0" borderId="22" xfId="57" applyNumberFormat="1" applyBorder="1">
      <alignment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169" fontId="1" fillId="0" borderId="22" xfId="57" applyNumberFormat="1" applyFont="1" applyBorder="1" applyAlignment="1">
      <alignment horizontal="right"/>
      <protection/>
    </xf>
    <xf numFmtId="2" fontId="6" fillId="0" borderId="23" xfId="61" applyNumberFormat="1" applyFont="1" applyBorder="1" applyAlignment="1">
      <alignment horizontal="right" wrapText="1"/>
      <protection/>
    </xf>
    <xf numFmtId="2" fontId="1" fillId="0" borderId="32" xfId="62" applyNumberFormat="1" applyFont="1" applyBorder="1" applyAlignment="1">
      <alignment horizontal="right"/>
      <protection/>
    </xf>
    <xf numFmtId="2" fontId="4" fillId="0" borderId="21" xfId="60" applyNumberFormat="1" applyFont="1" applyBorder="1" applyAlignment="1" quotePrefix="1">
      <alignment horizontal="right"/>
      <protection/>
    </xf>
    <xf numFmtId="2" fontId="4" fillId="0" borderId="23" xfId="60" applyNumberFormat="1" applyFont="1" applyBorder="1" applyAlignment="1" quotePrefix="1">
      <alignment horizontal="right"/>
      <protection/>
    </xf>
    <xf numFmtId="2" fontId="6" fillId="0" borderId="23" xfId="60" applyNumberFormat="1" applyFont="1" applyBorder="1" applyAlignment="1" quotePrefix="1">
      <alignment horizontal="right"/>
      <protection/>
    </xf>
    <xf numFmtId="2" fontId="17" fillId="0" borderId="23" xfId="58" applyNumberFormat="1" applyFont="1" applyBorder="1" applyAlignment="1">
      <alignment horizontal="right"/>
      <protection/>
    </xf>
    <xf numFmtId="2" fontId="16" fillId="0" borderId="23" xfId="58" applyNumberFormat="1" applyFont="1" applyBorder="1" applyAlignment="1">
      <alignment horizontal="right"/>
      <protection/>
    </xf>
    <xf numFmtId="2" fontId="16" fillId="0" borderId="47" xfId="58" applyNumberFormat="1" applyFont="1" applyBorder="1" applyAlignment="1">
      <alignment horizontal="right"/>
      <protection/>
    </xf>
    <xf numFmtId="2" fontId="19" fillId="0" borderId="23" xfId="62" applyNumberFormat="1" applyFont="1" applyBorder="1" applyAlignment="1">
      <alignment horizontal="right"/>
      <protection/>
    </xf>
    <xf numFmtId="2" fontId="19" fillId="0" borderId="32" xfId="62" applyNumberFormat="1" applyFont="1" applyBorder="1" applyAlignment="1">
      <alignment horizontal="right"/>
      <protection/>
    </xf>
    <xf numFmtId="169" fontId="6" fillId="0" borderId="22" xfId="63" applyNumberFormat="1" applyFont="1" applyBorder="1" applyAlignment="1" quotePrefix="1">
      <alignment horizontal="right"/>
      <protection/>
    </xf>
    <xf numFmtId="0" fontId="1" fillId="0" borderId="16" xfId="63" applyFont="1" applyBorder="1" applyAlignment="1">
      <alignment horizontal="center"/>
      <protection/>
    </xf>
    <xf numFmtId="0" fontId="13" fillId="0" borderId="48" xfId="64" applyFont="1" applyBorder="1" applyAlignment="1">
      <alignment horizontal="center"/>
      <protection/>
    </xf>
    <xf numFmtId="0" fontId="13" fillId="0" borderId="49" xfId="64" applyFont="1" applyBorder="1" applyAlignment="1">
      <alignment horizontal="center"/>
      <protection/>
    </xf>
    <xf numFmtId="0" fontId="13" fillId="0" borderId="20" xfId="64" applyFont="1" applyBorder="1" applyAlignment="1">
      <alignment horizontal="center"/>
      <protection/>
    </xf>
    <xf numFmtId="0" fontId="13" fillId="0" borderId="16" xfId="64" applyFont="1" applyBorder="1" applyAlignment="1">
      <alignment horizontal="center"/>
      <protection/>
    </xf>
    <xf numFmtId="2" fontId="12" fillId="0" borderId="32" xfId="64" applyNumberFormat="1" applyFont="1" applyBorder="1" applyAlignment="1">
      <alignment/>
      <protection/>
    </xf>
    <xf numFmtId="4" fontId="12" fillId="0" borderId="24" xfId="64" applyNumberFormat="1" applyFont="1" applyBorder="1" applyAlignment="1">
      <alignment/>
      <protection/>
    </xf>
    <xf numFmtId="2" fontId="13" fillId="0" borderId="21" xfId="64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4" fontId="0" fillId="0" borderId="43" xfId="0" applyNumberFormat="1" applyFont="1" applyBorder="1" applyAlignment="1" quotePrefix="1">
      <alignment horizontal="right"/>
    </xf>
    <xf numFmtId="2" fontId="10" fillId="0" borderId="32" xfId="64" applyNumberFormat="1" applyFont="1" applyFill="1" applyBorder="1" applyAlignment="1">
      <alignment/>
      <protection/>
    </xf>
    <xf numFmtId="0" fontId="18" fillId="0" borderId="0" xfId="63" applyFont="1" applyBorder="1" applyAlignment="1">
      <alignment horizontal="left"/>
      <protection/>
    </xf>
    <xf numFmtId="4" fontId="4" fillId="0" borderId="50" xfId="59" applyNumberFormat="1" applyFont="1" applyBorder="1" applyAlignment="1">
      <alignment horizontal="right"/>
      <protection/>
    </xf>
    <xf numFmtId="4" fontId="6" fillId="0" borderId="23" xfId="59" applyNumberFormat="1" applyFont="1" applyBorder="1" applyAlignment="1">
      <alignment horizontal="right"/>
      <protection/>
    </xf>
    <xf numFmtId="4" fontId="6" fillId="0" borderId="32" xfId="59" applyNumberFormat="1" applyFont="1" applyBorder="1" applyAlignment="1">
      <alignment horizontal="right"/>
      <protection/>
    </xf>
    <xf numFmtId="4" fontId="1" fillId="0" borderId="32" xfId="59" applyNumberFormat="1" applyFont="1" applyBorder="1" applyAlignment="1">
      <alignment horizontal="right"/>
      <protection/>
    </xf>
    <xf numFmtId="4" fontId="6" fillId="0" borderId="30" xfId="59" applyNumberFormat="1" applyFont="1" applyBorder="1" applyAlignment="1">
      <alignment horizontal="right"/>
      <protection/>
    </xf>
    <xf numFmtId="4" fontId="1" fillId="0" borderId="30" xfId="59" applyNumberFormat="1" applyFont="1" applyBorder="1" applyAlignment="1">
      <alignment horizontal="right"/>
      <protection/>
    </xf>
    <xf numFmtId="4" fontId="4" fillId="0" borderId="47" xfId="59" applyNumberFormat="1" applyFont="1" applyBorder="1" applyAlignment="1">
      <alignment horizontal="right"/>
      <protection/>
    </xf>
    <xf numFmtId="0" fontId="5" fillId="0" borderId="21" xfId="59" applyFont="1" applyBorder="1" applyAlignment="1">
      <alignment horizontal="left"/>
      <protection/>
    </xf>
    <xf numFmtId="4" fontId="19" fillId="0" borderId="32" xfId="59" applyNumberFormat="1" applyFont="1" applyBorder="1" applyAlignment="1">
      <alignment horizontal="right"/>
      <protection/>
    </xf>
    <xf numFmtId="4" fontId="5" fillId="0" borderId="21" xfId="59" applyNumberFormat="1" applyFont="1" applyBorder="1" applyAlignment="1">
      <alignment horizontal="right"/>
      <protection/>
    </xf>
    <xf numFmtId="4" fontId="1" fillId="0" borderId="51" xfId="57" applyNumberFormat="1" applyBorder="1">
      <alignment/>
      <protection/>
    </xf>
    <xf numFmtId="4" fontId="1" fillId="0" borderId="21" xfId="57" applyNumberFormat="1" applyBorder="1">
      <alignment/>
      <protection/>
    </xf>
    <xf numFmtId="4" fontId="4" fillId="0" borderId="21" xfId="57" applyNumberFormat="1" applyFont="1" applyBorder="1">
      <alignment/>
      <protection/>
    </xf>
    <xf numFmtId="4" fontId="1" fillId="0" borderId="23" xfId="57" applyNumberFormat="1" applyBorder="1">
      <alignment/>
      <protection/>
    </xf>
    <xf numFmtId="4" fontId="6" fillId="0" borderId="46" xfId="57" applyNumberFormat="1" applyFont="1" applyBorder="1">
      <alignment/>
      <protection/>
    </xf>
    <xf numFmtId="4" fontId="1" fillId="0" borderId="12" xfId="57" applyNumberFormat="1" applyBorder="1">
      <alignment/>
      <protection/>
    </xf>
    <xf numFmtId="4" fontId="1" fillId="0" borderId="30" xfId="57" applyNumberFormat="1" applyBorder="1">
      <alignment/>
      <protection/>
    </xf>
    <xf numFmtId="4" fontId="6" fillId="0" borderId="26" xfId="57" applyNumberFormat="1" applyFont="1" applyBorder="1">
      <alignment/>
      <protection/>
    </xf>
    <xf numFmtId="4" fontId="6" fillId="0" borderId="47" xfId="57" applyNumberFormat="1" applyFont="1" applyBorder="1">
      <alignment/>
      <protection/>
    </xf>
    <xf numFmtId="164" fontId="12" fillId="0" borderId="20" xfId="58" applyNumberFormat="1" applyFont="1" applyBorder="1" applyAlignment="1">
      <alignment horizontal="right"/>
      <protection/>
    </xf>
    <xf numFmtId="2" fontId="12" fillId="0" borderId="23" xfId="58" applyNumberFormat="1" applyFont="1" applyBorder="1" applyAlignment="1">
      <alignment horizontal="right"/>
      <protection/>
    </xf>
    <xf numFmtId="2" fontId="10" fillId="0" borderId="30" xfId="58" applyNumberFormat="1" applyFont="1" applyBorder="1" applyAlignment="1">
      <alignment horizontal="right"/>
      <protection/>
    </xf>
    <xf numFmtId="2" fontId="10" fillId="0" borderId="32" xfId="58" applyNumberFormat="1" applyFont="1" applyBorder="1" applyAlignment="1">
      <alignment horizontal="right"/>
      <protection/>
    </xf>
    <xf numFmtId="2" fontId="6" fillId="0" borderId="47" xfId="60" applyNumberFormat="1" applyFont="1" applyBorder="1" applyAlignment="1" quotePrefix="1">
      <alignment horizontal="right"/>
      <protection/>
    </xf>
    <xf numFmtId="4" fontId="1" fillId="0" borderId="44" xfId="57" applyNumberFormat="1" applyFont="1" applyBorder="1" applyAlignment="1">
      <alignment horizontal="right"/>
      <protection/>
    </xf>
    <xf numFmtId="4" fontId="1" fillId="0" borderId="41" xfId="57" applyNumberFormat="1" applyFont="1" applyBorder="1" applyAlignment="1">
      <alignment horizontal="right"/>
      <protection/>
    </xf>
    <xf numFmtId="4" fontId="1" fillId="0" borderId="42" xfId="57" applyNumberFormat="1" applyFont="1" applyBorder="1" applyAlignment="1">
      <alignment horizontal="right"/>
      <protection/>
    </xf>
    <xf numFmtId="4" fontId="1" fillId="0" borderId="43" xfId="57" applyNumberFormat="1" applyFont="1" applyBorder="1" applyAlignment="1">
      <alignment horizontal="right"/>
      <protection/>
    </xf>
    <xf numFmtId="4" fontId="1" fillId="0" borderId="41" xfId="57" applyNumberFormat="1" applyFont="1" applyBorder="1" applyAlignment="1" quotePrefix="1">
      <alignment horizontal="right"/>
      <protection/>
    </xf>
    <xf numFmtId="4" fontId="8" fillId="0" borderId="22" xfId="57" applyNumberFormat="1" applyFont="1" applyBorder="1" applyAlignment="1">
      <alignment horizontal="right"/>
      <protection/>
    </xf>
    <xf numFmtId="4" fontId="6" fillId="0" borderId="22" xfId="57" applyNumberFormat="1" applyFont="1" applyBorder="1" applyAlignment="1">
      <alignment horizontal="right"/>
      <protection/>
    </xf>
    <xf numFmtId="4" fontId="2" fillId="0" borderId="40" xfId="57" applyNumberFormat="1" applyFont="1" applyBorder="1" applyAlignment="1">
      <alignment horizontal="right"/>
      <protection/>
    </xf>
    <xf numFmtId="4" fontId="1" fillId="0" borderId="44" xfId="57" applyNumberFormat="1" applyFont="1" applyBorder="1" applyAlignment="1">
      <alignment horizontal="right"/>
      <protection/>
    </xf>
    <xf numFmtId="4" fontId="1" fillId="0" borderId="41" xfId="57" applyNumberFormat="1" applyFont="1" applyBorder="1" applyAlignment="1">
      <alignment horizontal="right"/>
      <protection/>
    </xf>
    <xf numFmtId="4" fontId="19" fillId="0" borderId="24" xfId="57" applyNumberFormat="1" applyFont="1" applyBorder="1" applyAlignment="1">
      <alignment horizontal="right"/>
      <protection/>
    </xf>
    <xf numFmtId="4" fontId="8" fillId="0" borderId="20" xfId="57" applyNumberFormat="1" applyFont="1" applyBorder="1" applyAlignment="1">
      <alignment horizontal="right"/>
      <protection/>
    </xf>
    <xf numFmtId="4" fontId="1" fillId="0" borderId="41" xfId="57" applyNumberFormat="1" applyFont="1" applyBorder="1" applyAlignment="1" quotePrefix="1">
      <alignment horizontal="right"/>
      <protection/>
    </xf>
    <xf numFmtId="4" fontId="1" fillId="0" borderId="42" xfId="57" applyNumberFormat="1" applyFont="1" applyBorder="1" applyAlignment="1">
      <alignment horizontal="right"/>
      <protection/>
    </xf>
    <xf numFmtId="4" fontId="6" fillId="0" borderId="26" xfId="57" applyNumberFormat="1" applyFont="1" applyBorder="1" applyAlignment="1">
      <alignment horizontal="right"/>
      <protection/>
    </xf>
    <xf numFmtId="4" fontId="1" fillId="0" borderId="20" xfId="57" applyNumberFormat="1" applyFont="1" applyBorder="1" applyAlignment="1">
      <alignment horizontal="right"/>
      <protection/>
    </xf>
    <xf numFmtId="4" fontId="1" fillId="0" borderId="20" xfId="57" applyNumberFormat="1" applyFont="1" applyBorder="1" applyAlignment="1" quotePrefix="1">
      <alignment horizontal="right"/>
      <protection/>
    </xf>
    <xf numFmtId="0" fontId="2" fillId="0" borderId="14" xfId="60" applyFont="1" applyBorder="1" applyAlignment="1">
      <alignment horizontal="center"/>
      <protection/>
    </xf>
    <xf numFmtId="2" fontId="1" fillId="0" borderId="32" xfId="61" applyNumberFormat="1" applyFont="1" applyBorder="1" applyAlignment="1">
      <alignment horizontal="right" wrapText="1"/>
      <protection/>
    </xf>
    <xf numFmtId="2" fontId="1" fillId="0" borderId="30" xfId="61" applyNumberFormat="1" applyFont="1" applyBorder="1" applyAlignment="1">
      <alignment horizontal="right" wrapText="1"/>
      <protection/>
    </xf>
    <xf numFmtId="2" fontId="6" fillId="0" borderId="32" xfId="61" applyNumberFormat="1" applyFont="1" applyBorder="1" applyAlignment="1">
      <alignment horizontal="right" wrapText="1"/>
      <protection/>
    </xf>
    <xf numFmtId="2" fontId="19" fillId="0" borderId="30" xfId="62" applyNumberFormat="1" applyFont="1" applyBorder="1" applyAlignment="1">
      <alignment horizontal="right"/>
      <protection/>
    </xf>
    <xf numFmtId="2" fontId="6" fillId="0" borderId="21" xfId="62" applyNumberFormat="1" applyFont="1" applyBorder="1" applyAlignment="1">
      <alignment horizontal="right"/>
      <protection/>
    </xf>
    <xf numFmtId="2" fontId="1" fillId="0" borderId="21" xfId="62" applyNumberFormat="1" applyFont="1" applyBorder="1" applyAlignment="1">
      <alignment horizontal="right"/>
      <protection/>
    </xf>
    <xf numFmtId="2" fontId="6" fillId="0" borderId="47" xfId="62" applyNumberFormat="1" applyFont="1" applyBorder="1" applyAlignment="1">
      <alignment horizontal="right"/>
      <protection/>
    </xf>
    <xf numFmtId="4" fontId="0" fillId="0" borderId="52" xfId="0" applyNumberFormat="1" applyFill="1" applyBorder="1" applyAlignment="1">
      <alignment horizontal="right"/>
    </xf>
    <xf numFmtId="2" fontId="10" fillId="0" borderId="53" xfId="64" applyNumberFormat="1" applyFont="1" applyFill="1" applyBorder="1" applyAlignment="1">
      <alignment/>
      <protection/>
    </xf>
    <xf numFmtId="2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4" fontId="12" fillId="0" borderId="56" xfId="64" applyNumberFormat="1" applyFont="1" applyBorder="1" applyAlignment="1">
      <alignment/>
      <protection/>
    </xf>
    <xf numFmtId="4" fontId="0" fillId="0" borderId="24" xfId="0" applyNumberFormat="1" applyFont="1" applyBorder="1" applyAlignment="1" quotePrefix="1">
      <alignment horizontal="right"/>
    </xf>
    <xf numFmtId="4" fontId="0" fillId="0" borderId="24" xfId="0" applyNumberFormat="1" applyBorder="1" applyAlignment="1" quotePrefix="1">
      <alignment horizontal="right"/>
    </xf>
    <xf numFmtId="4" fontId="0" fillId="0" borderId="24" xfId="0" applyNumberFormat="1" applyBorder="1" applyAlignment="1">
      <alignment horizontal="right"/>
    </xf>
    <xf numFmtId="2" fontId="0" fillId="0" borderId="24" xfId="0" applyNumberFormat="1" applyFont="1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54" xfId="0" applyNumberFormat="1" applyFill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 quotePrefix="1">
      <alignment horizontal="right"/>
    </xf>
    <xf numFmtId="2" fontId="0" fillId="0" borderId="24" xfId="0" applyNumberFormat="1" applyFont="1" applyBorder="1" applyAlignment="1">
      <alignment horizontal="right"/>
    </xf>
    <xf numFmtId="0" fontId="13" fillId="0" borderId="57" xfId="64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2" fontId="4" fillId="0" borderId="47" xfId="63" applyNumberFormat="1" applyFont="1" applyBorder="1" applyAlignment="1">
      <alignment horizontal="right"/>
      <protection/>
    </xf>
    <xf numFmtId="2" fontId="1" fillId="0" borderId="32" xfId="63" applyNumberFormat="1" applyFont="1" applyBorder="1" applyAlignment="1">
      <alignment horizontal="right"/>
      <protection/>
    </xf>
    <xf numFmtId="2" fontId="19" fillId="0" borderId="32" xfId="63" applyNumberFormat="1" applyFont="1" applyBorder="1" applyAlignment="1">
      <alignment horizontal="right"/>
      <protection/>
    </xf>
    <xf numFmtId="3" fontId="1" fillId="0" borderId="54" xfId="63" applyNumberFormat="1" applyFont="1" applyBorder="1" applyAlignment="1">
      <alignment horizontal="right"/>
      <protection/>
    </xf>
    <xf numFmtId="3" fontId="1" fillId="0" borderId="52" xfId="63" applyNumberFormat="1" applyFont="1" applyBorder="1" applyAlignment="1">
      <alignment horizontal="right"/>
      <protection/>
    </xf>
    <xf numFmtId="2" fontId="1" fillId="0" borderId="53" xfId="63" applyNumberFormat="1" applyFont="1" applyBorder="1" applyAlignment="1">
      <alignment horizontal="right"/>
      <protection/>
    </xf>
    <xf numFmtId="164" fontId="18" fillId="0" borderId="0" xfId="63" applyNumberFormat="1" applyFont="1" applyBorder="1" applyAlignment="1">
      <alignment horizontal="right"/>
      <protection/>
    </xf>
    <xf numFmtId="0" fontId="10" fillId="0" borderId="32" xfId="63" applyFont="1" applyBorder="1" applyAlignment="1">
      <alignment/>
      <protection/>
    </xf>
    <xf numFmtId="2" fontId="12" fillId="0" borderId="32" xfId="63" applyNumberFormat="1" applyFont="1" applyBorder="1" applyAlignment="1">
      <alignment horizontal="right"/>
      <protection/>
    </xf>
    <xf numFmtId="2" fontId="10" fillId="0" borderId="32" xfId="63" applyNumberFormat="1" applyFont="1" applyBorder="1" applyAlignment="1">
      <alignment horizontal="right"/>
      <protection/>
    </xf>
    <xf numFmtId="2" fontId="10" fillId="0" borderId="32" xfId="63" applyNumberFormat="1" applyFont="1" applyBorder="1" applyAlignment="1">
      <alignment horizontal="right"/>
      <protection/>
    </xf>
    <xf numFmtId="0" fontId="13" fillId="0" borderId="55" xfId="63" applyFont="1" applyBorder="1">
      <alignment/>
      <protection/>
    </xf>
    <xf numFmtId="3" fontId="10" fillId="0" borderId="54" xfId="63" applyNumberFormat="1" applyFont="1" applyBorder="1" applyAlignment="1">
      <alignment horizontal="right"/>
      <protection/>
    </xf>
    <xf numFmtId="2" fontId="10" fillId="0" borderId="53" xfId="63" applyNumberFormat="1" applyFont="1" applyBorder="1" applyAlignment="1">
      <alignment horizontal="right"/>
      <protection/>
    </xf>
    <xf numFmtId="4" fontId="19" fillId="0" borderId="22" xfId="59" applyNumberFormat="1" applyFont="1" applyBorder="1" applyAlignment="1">
      <alignment horizontal="right"/>
      <protection/>
    </xf>
    <xf numFmtId="4" fontId="4" fillId="0" borderId="20" xfId="59" applyNumberFormat="1" applyFont="1" applyBorder="1" applyAlignment="1">
      <alignment horizontal="right"/>
      <protection/>
    </xf>
    <xf numFmtId="4" fontId="19" fillId="0" borderId="23" xfId="59" applyNumberFormat="1" applyFont="1" applyBorder="1" applyAlignment="1">
      <alignment horizontal="right"/>
      <protection/>
    </xf>
    <xf numFmtId="4" fontId="1" fillId="0" borderId="32" xfId="59" applyNumberFormat="1" applyFont="1" applyBorder="1" applyAlignment="1">
      <alignment horizontal="right"/>
      <protection/>
    </xf>
    <xf numFmtId="4" fontId="19" fillId="0" borderId="32" xfId="59" applyNumberFormat="1" applyFont="1" applyBorder="1" applyAlignment="1">
      <alignment horizontal="right"/>
      <protection/>
    </xf>
    <xf numFmtId="4" fontId="4" fillId="0" borderId="23" xfId="59" applyNumberFormat="1" applyFont="1" applyBorder="1" applyAlignment="1">
      <alignment horizontal="right"/>
      <protection/>
    </xf>
    <xf numFmtId="4" fontId="19" fillId="0" borderId="30" xfId="59" applyNumberFormat="1" applyFont="1" applyBorder="1" applyAlignment="1">
      <alignment horizontal="right"/>
      <protection/>
    </xf>
    <xf numFmtId="4" fontId="4" fillId="0" borderId="21" xfId="59" applyNumberFormat="1" applyFont="1" applyBorder="1" applyAlignment="1">
      <alignment horizontal="right"/>
      <protection/>
    </xf>
    <xf numFmtId="4" fontId="4" fillId="0" borderId="47" xfId="59" applyNumberFormat="1" applyFont="1" applyBorder="1" applyAlignment="1">
      <alignment horizontal="right"/>
      <protection/>
    </xf>
    <xf numFmtId="169" fontId="4" fillId="0" borderId="58" xfId="59" applyNumberFormat="1" applyFont="1" applyBorder="1" applyAlignment="1">
      <alignment horizontal="right"/>
      <protection/>
    </xf>
    <xf numFmtId="0" fontId="2" fillId="0" borderId="16" xfId="62" applyFont="1" applyBorder="1" applyAlignment="1">
      <alignment horizontal="center" vertical="center"/>
      <protection/>
    </xf>
    <xf numFmtId="4" fontId="1" fillId="0" borderId="22" xfId="61" applyNumberFormat="1" applyFont="1" applyBorder="1" applyAlignment="1">
      <alignment horizontal="right"/>
      <protection/>
    </xf>
    <xf numFmtId="4" fontId="6" fillId="0" borderId="20" xfId="61" applyNumberFormat="1" applyFont="1" applyBorder="1" applyAlignment="1">
      <alignment horizontal="right"/>
      <protection/>
    </xf>
    <xf numFmtId="4" fontId="1" fillId="0" borderId="24" xfId="61" applyNumberFormat="1" applyFont="1" applyBorder="1" applyAlignment="1" quotePrefix="1">
      <alignment horizontal="right"/>
      <protection/>
    </xf>
    <xf numFmtId="4" fontId="4" fillId="0" borderId="26" xfId="61" applyNumberFormat="1" applyFont="1" applyBorder="1" applyAlignment="1">
      <alignment horizontal="right"/>
      <protection/>
    </xf>
    <xf numFmtId="4" fontId="1" fillId="0" borderId="42" xfId="61" applyNumberFormat="1" applyFont="1" applyBorder="1" applyAlignment="1">
      <alignment horizontal="right"/>
      <protection/>
    </xf>
    <xf numFmtId="2" fontId="1" fillId="0" borderId="23" xfId="61" applyNumberFormat="1" applyFont="1" applyBorder="1" applyAlignment="1">
      <alignment horizontal="right"/>
      <protection/>
    </xf>
    <xf numFmtId="2" fontId="1" fillId="0" borderId="32" xfId="61" applyNumberFormat="1" applyFont="1" applyBorder="1" applyAlignment="1">
      <alignment horizontal="right"/>
      <protection/>
    </xf>
    <xf numFmtId="2" fontId="1" fillId="0" borderId="30" xfId="61" applyNumberFormat="1" applyFont="1" applyBorder="1" applyAlignment="1">
      <alignment horizontal="right"/>
      <protection/>
    </xf>
    <xf numFmtId="2" fontId="6" fillId="0" borderId="23" xfId="61" applyNumberFormat="1" applyFont="1" applyBorder="1" applyAlignment="1">
      <alignment horizontal="right"/>
      <protection/>
    </xf>
    <xf numFmtId="2" fontId="4" fillId="0" borderId="47" xfId="61" applyNumberFormat="1" applyFont="1" applyBorder="1" applyAlignment="1">
      <alignment horizontal="right"/>
      <protection/>
    </xf>
    <xf numFmtId="4" fontId="0" fillId="0" borderId="24" xfId="0" applyNumberFormat="1" applyFont="1" applyBorder="1" applyAlignment="1">
      <alignment horizontal="right" wrapText="1"/>
    </xf>
    <xf numFmtId="4" fontId="6" fillId="0" borderId="24" xfId="63" applyNumberFormat="1" applyFont="1" applyBorder="1" applyAlignment="1">
      <alignment horizontal="right"/>
      <protection/>
    </xf>
    <xf numFmtId="169" fontId="10" fillId="0" borderId="24" xfId="63" applyNumberFormat="1" applyFont="1" applyBorder="1" applyAlignment="1">
      <alignment horizontal="right"/>
      <protection/>
    </xf>
    <xf numFmtId="0" fontId="14" fillId="0" borderId="17" xfId="63" applyFont="1" applyBorder="1" applyAlignment="1">
      <alignment horizontal="center"/>
      <protection/>
    </xf>
    <xf numFmtId="2" fontId="6" fillId="0" borderId="47" xfId="61" applyNumberFormat="1" applyFont="1" applyBorder="1" applyAlignment="1">
      <alignment horizontal="right" wrapText="1"/>
      <protection/>
    </xf>
    <xf numFmtId="4" fontId="0" fillId="0" borderId="0" xfId="0" applyNumberFormat="1" applyAlignment="1">
      <alignment/>
    </xf>
    <xf numFmtId="4" fontId="1" fillId="0" borderId="53" xfId="59" applyNumberFormat="1" applyFont="1" applyBorder="1" applyAlignment="1">
      <alignment horizontal="right"/>
      <protection/>
    </xf>
    <xf numFmtId="4" fontId="19" fillId="0" borderId="20" xfId="57" applyNumberFormat="1" applyFont="1" applyBorder="1">
      <alignment/>
      <protection/>
    </xf>
    <xf numFmtId="4" fontId="1" fillId="0" borderId="0" xfId="59" applyNumberFormat="1" applyFont="1" applyBorder="1" applyAlignment="1">
      <alignment horizontal="right"/>
      <protection/>
    </xf>
    <xf numFmtId="4" fontId="1" fillId="0" borderId="0" xfId="59" applyNumberFormat="1" applyFont="1" applyBorder="1" applyAlignment="1">
      <alignment horizontal="right"/>
      <protection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0" fontId="30" fillId="0" borderId="0" xfId="63" applyFont="1" applyAlignment="1">
      <alignment horizontal="right"/>
      <protection/>
    </xf>
    <xf numFmtId="2" fontId="1" fillId="0" borderId="21" xfId="63" applyNumberFormat="1" applyFont="1" applyBorder="1" applyAlignment="1">
      <alignment horizontal="right"/>
      <protection/>
    </xf>
    <xf numFmtId="0" fontId="0" fillId="0" borderId="17" xfId="0" applyBorder="1" applyAlignment="1">
      <alignment horizontal="center" vertical="center"/>
    </xf>
    <xf numFmtId="0" fontId="0" fillId="0" borderId="4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32" xfId="67" applyFont="1" applyBorder="1" applyAlignment="1">
      <alignment horizontal="center" vertical="center" wrapText="1"/>
      <protection/>
    </xf>
    <xf numFmtId="0" fontId="35" fillId="0" borderId="14" xfId="64" applyFont="1" applyBorder="1" applyAlignment="1">
      <alignment horizontal="center"/>
      <protection/>
    </xf>
    <xf numFmtId="4" fontId="36" fillId="0" borderId="20" xfId="64" applyNumberFormat="1" applyFont="1" applyBorder="1" applyAlignment="1">
      <alignment/>
      <protection/>
    </xf>
    <xf numFmtId="4" fontId="36" fillId="0" borderId="21" xfId="64" applyNumberFormat="1" applyFont="1" applyBorder="1" applyAlignment="1">
      <alignment/>
      <protection/>
    </xf>
    <xf numFmtId="4" fontId="37" fillId="0" borderId="20" xfId="0" applyNumberFormat="1" applyFont="1" applyBorder="1" applyAlignment="1" quotePrefix="1">
      <alignment horizontal="right"/>
    </xf>
    <xf numFmtId="4" fontId="37" fillId="0" borderId="20" xfId="0" applyNumberFormat="1" applyFont="1" applyBorder="1" applyAlignment="1">
      <alignment horizontal="right"/>
    </xf>
    <xf numFmtId="4" fontId="37" fillId="0" borderId="20" xfId="0" applyNumberFormat="1" applyFont="1" applyBorder="1" applyAlignment="1">
      <alignment/>
    </xf>
    <xf numFmtId="0" fontId="37" fillId="0" borderId="18" xfId="0" applyFont="1" applyBorder="1" applyAlignment="1">
      <alignment/>
    </xf>
    <xf numFmtId="4" fontId="34" fillId="0" borderId="26" xfId="0" applyNumberFormat="1" applyFont="1" applyBorder="1" applyAlignment="1">
      <alignment/>
    </xf>
    <xf numFmtId="4" fontId="38" fillId="0" borderId="47" xfId="64" applyNumberFormat="1" applyFont="1" applyBorder="1" applyAlignment="1">
      <alignment/>
      <protection/>
    </xf>
    <xf numFmtId="4" fontId="19" fillId="0" borderId="23" xfId="59" applyNumberFormat="1" applyFont="1" applyBorder="1" applyAlignment="1">
      <alignment horizontal="right"/>
      <protection/>
    </xf>
    <xf numFmtId="2" fontId="1" fillId="0" borderId="23" xfId="63" applyNumberFormat="1" applyFont="1" applyBorder="1" applyAlignment="1">
      <alignment horizontal="right"/>
      <protection/>
    </xf>
    <xf numFmtId="2" fontId="24" fillId="0" borderId="23" xfId="63" applyNumberFormat="1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4" fontId="30" fillId="0" borderId="0" xfId="59" applyNumberFormat="1" applyFont="1" applyAlignment="1">
      <alignment horizontal="right"/>
      <protection/>
    </xf>
    <xf numFmtId="0" fontId="2" fillId="0" borderId="19" xfId="59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" fontId="30" fillId="0" borderId="0" xfId="59" applyNumberFormat="1" applyFont="1" applyAlignment="1">
      <alignment horizontal="right"/>
      <protection/>
    </xf>
    <xf numFmtId="4" fontId="30" fillId="0" borderId="0" xfId="59" applyNumberFormat="1" applyFont="1" applyBorder="1" applyAlignment="1">
      <alignment horizontal="right"/>
      <protection/>
    </xf>
    <xf numFmtId="0" fontId="1" fillId="0" borderId="0" xfId="65">
      <alignment/>
      <protection/>
    </xf>
    <xf numFmtId="0" fontId="3" fillId="0" borderId="0" xfId="65" applyFont="1" applyAlignment="1">
      <alignment horizontal="right"/>
      <protection/>
    </xf>
    <xf numFmtId="0" fontId="1" fillId="0" borderId="20" xfId="65" applyFont="1" applyBorder="1" applyAlignment="1">
      <alignment horizontal="center"/>
      <protection/>
    </xf>
    <xf numFmtId="0" fontId="1" fillId="0" borderId="21" xfId="65" applyFont="1" applyBorder="1" applyAlignment="1">
      <alignment horizontal="center"/>
      <protection/>
    </xf>
    <xf numFmtId="4" fontId="3" fillId="0" borderId="22" xfId="65" applyNumberFormat="1" applyFont="1" applyBorder="1" applyAlignment="1">
      <alignment horizontal="right"/>
      <protection/>
    </xf>
    <xf numFmtId="4" fontId="3" fillId="0" borderId="23" xfId="65" applyNumberFormat="1" applyFont="1" applyBorder="1" applyAlignment="1">
      <alignment horizontal="right"/>
      <protection/>
    </xf>
    <xf numFmtId="4" fontId="3" fillId="0" borderId="24" xfId="65" applyNumberFormat="1" applyFont="1" applyBorder="1" applyAlignment="1">
      <alignment horizontal="right"/>
      <protection/>
    </xf>
    <xf numFmtId="4" fontId="3" fillId="0" borderId="32" xfId="65" applyNumberFormat="1" applyFont="1" applyBorder="1" applyAlignment="1">
      <alignment horizontal="right"/>
      <protection/>
    </xf>
    <xf numFmtId="4" fontId="1" fillId="0" borderId="24" xfId="65" applyNumberFormat="1" applyFont="1" applyBorder="1" applyAlignment="1">
      <alignment horizontal="right"/>
      <protection/>
    </xf>
    <xf numFmtId="4" fontId="1" fillId="0" borderId="32" xfId="65" applyNumberFormat="1" applyFont="1" applyBorder="1" applyAlignment="1" quotePrefix="1">
      <alignment horizontal="right"/>
      <protection/>
    </xf>
    <xf numFmtId="4" fontId="1" fillId="0" borderId="24" xfId="65" applyNumberFormat="1" applyFont="1" applyBorder="1" applyAlignment="1" quotePrefix="1">
      <alignment horizontal="right"/>
      <protection/>
    </xf>
    <xf numFmtId="4" fontId="1" fillId="0" borderId="32" xfId="65" applyNumberFormat="1" applyFont="1" applyBorder="1" applyAlignment="1">
      <alignment horizontal="right"/>
      <protection/>
    </xf>
    <xf numFmtId="4" fontId="4" fillId="0" borderId="26" xfId="65" applyNumberFormat="1" applyFont="1" applyBorder="1" applyAlignment="1">
      <alignment horizontal="right"/>
      <protection/>
    </xf>
    <xf numFmtId="4" fontId="4" fillId="0" borderId="47" xfId="65" applyNumberFormat="1" applyFont="1" applyBorder="1" applyAlignment="1">
      <alignment horizontal="right"/>
      <protection/>
    </xf>
    <xf numFmtId="0" fontId="1" fillId="0" borderId="0" xfId="66">
      <alignment/>
      <protection/>
    </xf>
    <xf numFmtId="0" fontId="3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2" fillId="0" borderId="59" xfId="66" applyFont="1" applyBorder="1" applyAlignment="1">
      <alignment horizontal="center"/>
      <protection/>
    </xf>
    <xf numFmtId="2" fontId="1" fillId="0" borderId="22" xfId="66" applyNumberFormat="1" applyFont="1" applyBorder="1" applyAlignment="1" quotePrefix="1">
      <alignment horizontal="right"/>
      <protection/>
    </xf>
    <xf numFmtId="4" fontId="1" fillId="0" borderId="22" xfId="66" applyNumberFormat="1" applyFont="1" applyBorder="1" applyAlignment="1">
      <alignment horizontal="right"/>
      <protection/>
    </xf>
    <xf numFmtId="4" fontId="1" fillId="0" borderId="22" xfId="66" applyNumberFormat="1" applyFont="1" applyBorder="1" applyAlignment="1" quotePrefix="1">
      <alignment horizontal="right"/>
      <protection/>
    </xf>
    <xf numFmtId="0" fontId="1" fillId="0" borderId="14" xfId="66" applyFont="1" applyBorder="1" applyAlignment="1">
      <alignment horizontal="center" wrapText="1"/>
      <protection/>
    </xf>
    <xf numFmtId="0" fontId="1" fillId="0" borderId="20" xfId="66" applyFont="1" applyBorder="1" applyAlignment="1">
      <alignment horizontal="center" wrapText="1"/>
      <protection/>
    </xf>
    <xf numFmtId="2" fontId="1" fillId="0" borderId="20" xfId="66" applyNumberFormat="1" applyFont="1" applyBorder="1" applyAlignment="1" quotePrefix="1">
      <alignment horizontal="right"/>
      <protection/>
    </xf>
    <xf numFmtId="4" fontId="1" fillId="0" borderId="20" xfId="66" applyNumberFormat="1" applyFont="1" applyBorder="1" applyAlignment="1">
      <alignment horizontal="right"/>
      <protection/>
    </xf>
    <xf numFmtId="4" fontId="1" fillId="0" borderId="20" xfId="66" applyNumberFormat="1" applyFont="1" applyBorder="1" applyAlignment="1" quotePrefix="1">
      <alignment horizontal="right"/>
      <protection/>
    </xf>
    <xf numFmtId="4" fontId="3" fillId="0" borderId="21" xfId="66" applyNumberFormat="1" applyFont="1" applyBorder="1" applyAlignment="1">
      <alignment horizontal="right"/>
      <protection/>
    </xf>
    <xf numFmtId="0" fontId="1" fillId="0" borderId="14" xfId="66" applyFont="1" applyBorder="1" applyAlignment="1">
      <alignment horizontal="center"/>
      <protection/>
    </xf>
    <xf numFmtId="0" fontId="1" fillId="0" borderId="16" xfId="66" applyFont="1" applyBorder="1" applyAlignment="1">
      <alignment horizontal="center"/>
      <protection/>
    </xf>
    <xf numFmtId="0" fontId="1" fillId="0" borderId="22" xfId="66" applyFont="1" applyBorder="1" applyAlignment="1">
      <alignment horizontal="center" vertical="center" wrapText="1"/>
      <protection/>
    </xf>
    <xf numFmtId="4" fontId="3" fillId="0" borderId="23" xfId="66" applyNumberFormat="1" applyFont="1" applyBorder="1" applyAlignment="1">
      <alignment horizontal="right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1" fillId="0" borderId="27" xfId="66" applyBorder="1" applyAlignment="1">
      <alignment horizontal="center"/>
      <protection/>
    </xf>
    <xf numFmtId="0" fontId="4" fillId="0" borderId="26" xfId="66" applyFont="1" applyBorder="1" applyAlignment="1" quotePrefix="1">
      <alignment horizontal="right"/>
      <protection/>
    </xf>
    <xf numFmtId="2" fontId="4" fillId="0" borderId="26" xfId="66" applyNumberFormat="1" applyFont="1" applyBorder="1" applyAlignment="1" quotePrefix="1">
      <alignment horizontal="right"/>
      <protection/>
    </xf>
    <xf numFmtId="4" fontId="4" fillId="0" borderId="26" xfId="66" applyNumberFormat="1" applyFont="1" applyBorder="1" applyAlignment="1">
      <alignment horizontal="right"/>
      <protection/>
    </xf>
    <xf numFmtId="4" fontId="4" fillId="0" borderId="26" xfId="66" applyNumberFormat="1" applyFont="1" applyBorder="1" applyAlignment="1" quotePrefix="1">
      <alignment horizontal="right"/>
      <protection/>
    </xf>
    <xf numFmtId="4" fontId="8" fillId="0" borderId="47" xfId="66" applyNumberFormat="1" applyFont="1" applyBorder="1" applyAlignment="1">
      <alignment horizontal="right"/>
      <protection/>
    </xf>
    <xf numFmtId="0" fontId="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wrapText="1"/>
      <protection/>
    </xf>
    <xf numFmtId="0" fontId="4" fillId="0" borderId="0" xfId="56" applyFont="1">
      <alignment/>
      <protection/>
    </xf>
    <xf numFmtId="0" fontId="0" fillId="0" borderId="0" xfId="0" applyAlignment="1">
      <alignment horizontal="right"/>
    </xf>
    <xf numFmtId="0" fontId="25" fillId="0" borderId="35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0" fontId="25" fillId="0" borderId="61" xfId="0" applyFont="1" applyBorder="1" applyAlignment="1">
      <alignment horizontal="center"/>
    </xf>
    <xf numFmtId="0" fontId="39" fillId="0" borderId="61" xfId="0" applyFont="1" applyBorder="1" applyAlignment="1">
      <alignment/>
    </xf>
    <xf numFmtId="4" fontId="27" fillId="0" borderId="61" xfId="0" applyNumberFormat="1" applyFont="1" applyBorder="1" applyAlignment="1">
      <alignment horizontal="right"/>
    </xf>
    <xf numFmtId="4" fontId="27" fillId="0" borderId="61" xfId="0" applyNumberFormat="1" applyFont="1" applyBorder="1" applyAlignment="1">
      <alignment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Alignment="1">
      <alignment horizontal="center" wrapText="1"/>
    </xf>
    <xf numFmtId="0" fontId="25" fillId="0" borderId="66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9" xfId="0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0" borderId="70" xfId="0" applyNumberFormat="1" applyFont="1" applyBorder="1" applyAlignment="1">
      <alignment/>
    </xf>
    <xf numFmtId="0" fontId="0" fillId="0" borderId="71" xfId="0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3" fontId="0" fillId="0" borderId="56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70" xfId="0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61" xfId="0" applyBorder="1" applyAlignment="1">
      <alignment/>
    </xf>
    <xf numFmtId="0" fontId="0" fillId="0" borderId="73" xfId="0" applyBorder="1" applyAlignment="1">
      <alignment/>
    </xf>
    <xf numFmtId="3" fontId="0" fillId="0" borderId="0" xfId="0" applyNumberFormat="1" applyAlignment="1">
      <alignment/>
    </xf>
    <xf numFmtId="0" fontId="25" fillId="0" borderId="74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0" xfId="0" applyBorder="1" applyAlignment="1">
      <alignment/>
    </xf>
    <xf numFmtId="0" fontId="25" fillId="0" borderId="70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68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76" xfId="0" applyBorder="1" applyAlignment="1">
      <alignment horizontal="center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3" fontId="0" fillId="0" borderId="24" xfId="0" applyNumberFormat="1" applyBorder="1" applyAlignment="1" quotePrefix="1">
      <alignment horizontal="center"/>
    </xf>
    <xf numFmtId="3" fontId="0" fillId="0" borderId="8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2" xfId="0" applyNumberFormat="1" applyBorder="1" applyAlignment="1" quotePrefix="1">
      <alignment horizontal="center"/>
    </xf>
    <xf numFmtId="0" fontId="0" fillId="0" borderId="72" xfId="0" applyBorder="1" applyAlignment="1" quotePrefix="1">
      <alignment horizontal="center"/>
    </xf>
    <xf numFmtId="3" fontId="0" fillId="0" borderId="81" xfId="0" applyNumberFormat="1" applyBorder="1" applyAlignment="1">
      <alignment/>
    </xf>
    <xf numFmtId="0" fontId="42" fillId="0" borderId="6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20" xfId="0" applyFont="1" applyBorder="1" applyAlignment="1">
      <alignment/>
    </xf>
    <xf numFmtId="4" fontId="0" fillId="0" borderId="41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84" xfId="0" applyNumberFormat="1" applyBorder="1" applyAlignment="1">
      <alignment/>
    </xf>
    <xf numFmtId="4" fontId="0" fillId="0" borderId="41" xfId="0" applyNumberFormat="1" applyFont="1" applyBorder="1" applyAlignment="1" quotePrefix="1">
      <alignment horizontal="right"/>
    </xf>
    <xf numFmtId="0" fontId="43" fillId="0" borderId="63" xfId="0" applyFont="1" applyBorder="1" applyAlignment="1">
      <alignment horizontal="center"/>
    </xf>
    <xf numFmtId="0" fontId="43" fillId="0" borderId="22" xfId="0" applyFont="1" applyBorder="1" applyAlignment="1">
      <alignment/>
    </xf>
    <xf numFmtId="4" fontId="0" fillId="0" borderId="42" xfId="0" applyNumberFormat="1" applyFont="1" applyBorder="1" applyAlignment="1" quotePrefix="1">
      <alignment horizontal="right"/>
    </xf>
    <xf numFmtId="0" fontId="43" fillId="0" borderId="22" xfId="0" applyFont="1" applyBorder="1" applyAlignment="1">
      <alignment wrapText="1"/>
    </xf>
    <xf numFmtId="4" fontId="0" fillId="0" borderId="42" xfId="0" applyNumberFormat="1" applyFont="1" applyBorder="1" applyAlignment="1">
      <alignment horizontal="right"/>
    </xf>
    <xf numFmtId="4" fontId="0" fillId="0" borderId="33" xfId="0" applyNumberFormat="1" applyBorder="1" applyAlignment="1">
      <alignment/>
    </xf>
    <xf numFmtId="4" fontId="0" fillId="0" borderId="85" xfId="0" applyNumberFormat="1" applyBorder="1" applyAlignment="1">
      <alignment/>
    </xf>
    <xf numFmtId="0" fontId="43" fillId="0" borderId="86" xfId="0" applyFont="1" applyBorder="1" applyAlignment="1">
      <alignment horizontal="center"/>
    </xf>
    <xf numFmtId="0" fontId="42" fillId="0" borderId="40" xfId="0" applyFont="1" applyBorder="1" applyAlignment="1">
      <alignment/>
    </xf>
    <xf numFmtId="4" fontId="25" fillId="0" borderId="40" xfId="0" applyNumberFormat="1" applyFont="1" applyBorder="1" applyAlignment="1">
      <alignment horizontal="right"/>
    </xf>
    <xf numFmtId="4" fontId="25" fillId="0" borderId="87" xfId="0" applyNumberFormat="1" applyFont="1" applyBorder="1" applyAlignment="1">
      <alignment horizontal="right"/>
    </xf>
    <xf numFmtId="0" fontId="43" fillId="0" borderId="40" xfId="0" applyFont="1" applyBorder="1" applyAlignment="1">
      <alignment wrapText="1"/>
    </xf>
    <xf numFmtId="4" fontId="0" fillId="0" borderId="43" xfId="0" applyNumberFormat="1" applyFont="1" applyBorder="1" applyAlignment="1">
      <alignment horizontal="right"/>
    </xf>
    <xf numFmtId="4" fontId="0" fillId="0" borderId="24" xfId="0" applyNumberFormat="1" applyBorder="1" applyAlignment="1">
      <alignment/>
    </xf>
    <xf numFmtId="4" fontId="0" fillId="0" borderId="80" xfId="0" applyNumberFormat="1" applyBorder="1" applyAlignment="1">
      <alignment/>
    </xf>
    <xf numFmtId="0" fontId="42" fillId="0" borderId="40" xfId="0" applyFont="1" applyBorder="1" applyAlignment="1">
      <alignment wrapText="1"/>
    </xf>
    <xf numFmtId="0" fontId="43" fillId="0" borderId="62" xfId="0" applyFont="1" applyBorder="1" applyAlignment="1">
      <alignment horizontal="center"/>
    </xf>
    <xf numFmtId="0" fontId="43" fillId="0" borderId="25" xfId="0" applyFont="1" applyBorder="1" applyAlignment="1" quotePrefix="1">
      <alignment/>
    </xf>
    <xf numFmtId="4" fontId="0" fillId="0" borderId="44" xfId="0" applyNumberFormat="1" applyFont="1" applyBorder="1" applyAlignment="1">
      <alignment horizontal="right"/>
    </xf>
    <xf numFmtId="4" fontId="0" fillId="0" borderId="35" xfId="0" applyNumberFormat="1" applyBorder="1" applyAlignment="1">
      <alignment/>
    </xf>
    <xf numFmtId="4" fontId="0" fillId="0" borderId="83" xfId="0" applyNumberFormat="1" applyBorder="1" applyAlignment="1">
      <alignment/>
    </xf>
    <xf numFmtId="0" fontId="43" fillId="0" borderId="20" xfId="0" applyFont="1" applyBorder="1" applyAlignment="1" quotePrefix="1">
      <alignment/>
    </xf>
    <xf numFmtId="0" fontId="43" fillId="0" borderId="20" xfId="0" applyFont="1" applyBorder="1" applyAlignment="1">
      <alignment wrapText="1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4" fontId="44" fillId="0" borderId="40" xfId="0" applyNumberFormat="1" applyFont="1" applyBorder="1" applyAlignment="1">
      <alignment horizontal="right"/>
    </xf>
    <xf numFmtId="4" fontId="0" fillId="0" borderId="72" xfId="0" applyNumberFormat="1" applyBorder="1" applyAlignment="1">
      <alignment/>
    </xf>
    <xf numFmtId="4" fontId="0" fillId="0" borderId="81" xfId="0" applyNumberFormat="1" applyBorder="1" applyAlignment="1" quotePrefix="1">
      <alignment/>
    </xf>
    <xf numFmtId="3" fontId="45" fillId="0" borderId="43" xfId="0" applyNumberFormat="1" applyFont="1" applyBorder="1" applyAlignment="1">
      <alignment/>
    </xf>
    <xf numFmtId="3" fontId="45" fillId="0" borderId="70" xfId="0" applyNumberFormat="1" applyFont="1" applyBorder="1" applyAlignment="1">
      <alignment/>
    </xf>
    <xf numFmtId="3" fontId="25" fillId="0" borderId="43" xfId="0" applyNumberFormat="1" applyFont="1" applyBorder="1" applyAlignment="1">
      <alignment/>
    </xf>
    <xf numFmtId="0" fontId="23" fillId="0" borderId="70" xfId="0" applyFont="1" applyBorder="1" applyAlignment="1">
      <alignment/>
    </xf>
    <xf numFmtId="3" fontId="23" fillId="0" borderId="77" xfId="0" applyNumberFormat="1" applyFont="1" applyBorder="1" applyAlignment="1">
      <alignment/>
    </xf>
    <xf numFmtId="3" fontId="27" fillId="0" borderId="77" xfId="0" applyNumberFormat="1" applyFont="1" applyBorder="1" applyAlignment="1">
      <alignment/>
    </xf>
    <xf numFmtId="0" fontId="27" fillId="0" borderId="70" xfId="0" applyFont="1" applyBorder="1" applyAlignment="1">
      <alignment/>
    </xf>
    <xf numFmtId="3" fontId="0" fillId="0" borderId="77" xfId="0" applyNumberFormat="1" applyBorder="1" applyAlignment="1">
      <alignment/>
    </xf>
    <xf numFmtId="0" fontId="0" fillId="0" borderId="79" xfId="0" applyFill="1" applyBorder="1" applyAlignment="1">
      <alignment/>
    </xf>
    <xf numFmtId="3" fontId="27" fillId="0" borderId="78" xfId="0" applyNumberFormat="1" applyFont="1" applyBorder="1" applyAlignment="1">
      <alignment/>
    </xf>
    <xf numFmtId="0" fontId="27" fillId="0" borderId="73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6" fillId="0" borderId="68" xfId="0" applyFont="1" applyFill="1" applyBorder="1" applyAlignment="1">
      <alignment/>
    </xf>
    <xf numFmtId="3" fontId="46" fillId="0" borderId="68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4" fontId="1" fillId="0" borderId="54" xfId="59" applyNumberFormat="1" applyFont="1" applyBorder="1" applyAlignment="1">
      <alignment horizontal="right"/>
      <protection/>
    </xf>
    <xf numFmtId="4" fontId="19" fillId="0" borderId="54" xfId="59" applyNumberFormat="1" applyFont="1" applyBorder="1" applyAlignment="1">
      <alignment horizontal="right"/>
      <protection/>
    </xf>
    <xf numFmtId="4" fontId="19" fillId="0" borderId="53" xfId="59" applyNumberFormat="1" applyFont="1" applyBorder="1" applyAlignment="1">
      <alignment horizontal="right"/>
      <protection/>
    </xf>
    <xf numFmtId="49" fontId="2" fillId="0" borderId="88" xfId="59" applyNumberFormat="1" applyFont="1" applyBorder="1" applyAlignment="1">
      <alignment horizontal="center"/>
      <protection/>
    </xf>
    <xf numFmtId="4" fontId="4" fillId="0" borderId="89" xfId="59" applyNumberFormat="1" applyFont="1" applyBorder="1" applyAlignment="1">
      <alignment horizontal="right"/>
      <protection/>
    </xf>
    <xf numFmtId="4" fontId="6" fillId="0" borderId="90" xfId="59" applyNumberFormat="1" applyFont="1" applyBorder="1" applyAlignment="1">
      <alignment horizontal="right"/>
      <protection/>
    </xf>
    <xf numFmtId="49" fontId="2" fillId="0" borderId="31" xfId="59" applyNumberFormat="1" applyFont="1" applyBorder="1" applyAlignment="1">
      <alignment horizontal="center"/>
      <protection/>
    </xf>
    <xf numFmtId="0" fontId="2" fillId="0" borderId="31" xfId="59" applyFont="1" applyBorder="1" applyAlignment="1">
      <alignment horizontal="left"/>
      <protection/>
    </xf>
    <xf numFmtId="0" fontId="0" fillId="0" borderId="31" xfId="0" applyBorder="1" applyAlignment="1">
      <alignment horizontal="left"/>
    </xf>
    <xf numFmtId="4" fontId="1" fillId="0" borderId="31" xfId="59" applyNumberFormat="1" applyFont="1" applyBorder="1" applyAlignment="1">
      <alignment horizontal="right"/>
      <protection/>
    </xf>
    <xf numFmtId="4" fontId="1" fillId="0" borderId="31" xfId="59" applyNumberFormat="1" applyFont="1" applyBorder="1" applyAlignment="1">
      <alignment horizontal="right"/>
      <protection/>
    </xf>
    <xf numFmtId="4" fontId="1" fillId="0" borderId="19" xfId="59" applyNumberFormat="1" applyFont="1" applyBorder="1" applyAlignment="1">
      <alignment horizontal="right"/>
      <protection/>
    </xf>
    <xf numFmtId="4" fontId="4" fillId="0" borderId="22" xfId="59" applyNumberFormat="1" applyFont="1" applyBorder="1" applyAlignment="1">
      <alignment horizontal="right"/>
      <protection/>
    </xf>
    <xf numFmtId="0" fontId="2" fillId="0" borderId="31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left"/>
      <protection/>
    </xf>
    <xf numFmtId="4" fontId="4" fillId="0" borderId="31" xfId="59" applyNumberFormat="1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horizontal="left"/>
      <protection/>
    </xf>
    <xf numFmtId="4" fontId="4" fillId="0" borderId="0" xfId="59" applyNumberFormat="1" applyFont="1" applyBorder="1" applyAlignment="1">
      <alignment horizontal="right"/>
      <protection/>
    </xf>
    <xf numFmtId="0" fontId="2" fillId="0" borderId="19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left"/>
      <protection/>
    </xf>
    <xf numFmtId="4" fontId="4" fillId="0" borderId="19" xfId="59" applyNumberFormat="1" applyFont="1" applyBorder="1" applyAlignment="1">
      <alignment horizontal="right"/>
      <protection/>
    </xf>
    <xf numFmtId="4" fontId="19" fillId="0" borderId="90" xfId="59" applyNumberFormat="1" applyFont="1" applyBorder="1" applyAlignment="1">
      <alignment horizontal="right"/>
      <protection/>
    </xf>
    <xf numFmtId="0" fontId="13" fillId="0" borderId="43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36" xfId="64" applyFont="1" applyBorder="1" applyAlignment="1">
      <alignment horizontal="left"/>
      <protection/>
    </xf>
    <xf numFmtId="4" fontId="1" fillId="0" borderId="91" xfId="59" applyNumberFormat="1" applyFont="1" applyBorder="1" applyAlignment="1">
      <alignment horizontal="right"/>
      <protection/>
    </xf>
    <xf numFmtId="4" fontId="2" fillId="0" borderId="19" xfId="59" applyNumberFormat="1" applyFont="1" applyBorder="1" applyAlignment="1">
      <alignment horizontal="right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right"/>
      <protection/>
    </xf>
    <xf numFmtId="0" fontId="1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7" fillId="0" borderId="0" xfId="0" applyFont="1" applyAlignment="1">
      <alignment horizontal="right"/>
    </xf>
    <xf numFmtId="3" fontId="0" fillId="0" borderId="70" xfId="0" applyNumberFormat="1" applyBorder="1" applyAlignment="1">
      <alignment/>
    </xf>
    <xf numFmtId="0" fontId="26" fillId="0" borderId="61" xfId="0" applyFont="1" applyBorder="1" applyAlignment="1">
      <alignment/>
    </xf>
    <xf numFmtId="0" fontId="26" fillId="0" borderId="68" xfId="0" applyFont="1" applyBorder="1" applyAlignment="1">
      <alignment/>
    </xf>
    <xf numFmtId="0" fontId="27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13" fillId="0" borderId="4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4" fontId="22" fillId="0" borderId="24" xfId="0" applyNumberFormat="1" applyFont="1" applyBorder="1" applyAlignment="1">
      <alignment horizontal="right"/>
    </xf>
    <xf numFmtId="2" fontId="12" fillId="0" borderId="32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2" fontId="10" fillId="0" borderId="32" xfId="0" applyNumberFormat="1" applyFont="1" applyBorder="1" applyAlignment="1">
      <alignment/>
    </xf>
    <xf numFmtId="4" fontId="10" fillId="0" borderId="24" xfId="0" applyNumberFormat="1" applyFont="1" applyBorder="1" applyAlignment="1" quotePrefix="1">
      <alignment horizontal="right"/>
    </xf>
    <xf numFmtId="0" fontId="10" fillId="0" borderId="54" xfId="0" applyFont="1" applyBorder="1" applyAlignment="1">
      <alignment horizontal="right" wrapText="1"/>
    </xf>
    <xf numFmtId="0" fontId="10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1" fillId="0" borderId="0" xfId="64">
      <alignment/>
      <protection/>
    </xf>
    <xf numFmtId="0" fontId="12" fillId="0" borderId="0" xfId="64" applyFont="1" applyAlignment="1">
      <alignment horizontal="center"/>
      <protection/>
    </xf>
    <xf numFmtId="2" fontId="12" fillId="0" borderId="0" xfId="64" applyNumberFormat="1" applyFont="1" applyAlignment="1">
      <alignment horizontal="center"/>
      <protection/>
    </xf>
    <xf numFmtId="2" fontId="10" fillId="0" borderId="0" xfId="64" applyNumberFormat="1" applyFont="1">
      <alignment/>
      <protection/>
    </xf>
    <xf numFmtId="0" fontId="10" fillId="0" borderId="24" xfId="64" applyFont="1" applyBorder="1" applyAlignment="1">
      <alignment/>
      <protection/>
    </xf>
    <xf numFmtId="0" fontId="10" fillId="0" borderId="43" xfId="64" applyFont="1" applyBorder="1" applyAlignment="1">
      <alignment/>
      <protection/>
    </xf>
    <xf numFmtId="4" fontId="25" fillId="0" borderId="43" xfId="0" applyNumberFormat="1" applyFont="1" applyBorder="1" applyAlignment="1" quotePrefix="1">
      <alignment horizontal="right"/>
    </xf>
    <xf numFmtId="2" fontId="25" fillId="0" borderId="32" xfId="0" applyNumberFormat="1" applyFont="1" applyBorder="1" applyAlignment="1" quotePrefix="1">
      <alignment horizontal="right"/>
    </xf>
    <xf numFmtId="2" fontId="0" fillId="0" borderId="32" xfId="0" applyNumberFormat="1" applyBorder="1" applyAlignment="1" quotePrefix="1">
      <alignment horizontal="right"/>
    </xf>
    <xf numFmtId="3" fontId="0" fillId="0" borderId="43" xfId="0" applyNumberFormat="1" applyBorder="1" applyAlignment="1" quotePrefix="1">
      <alignment horizontal="right"/>
    </xf>
    <xf numFmtId="0" fontId="13" fillId="0" borderId="0" xfId="64" applyFont="1" applyBorder="1" applyAlignment="1">
      <alignment horizontal="center"/>
      <protection/>
    </xf>
    <xf numFmtId="4" fontId="10" fillId="0" borderId="24" xfId="64" applyNumberFormat="1" applyFont="1" applyBorder="1" applyAlignment="1">
      <alignment/>
      <protection/>
    </xf>
    <xf numFmtId="4" fontId="10" fillId="0" borderId="43" xfId="64" applyNumberFormat="1" applyFont="1" applyBorder="1" applyAlignment="1">
      <alignment/>
      <protection/>
    </xf>
    <xf numFmtId="4" fontId="22" fillId="0" borderId="24" xfId="64" applyNumberFormat="1" applyFont="1" applyBorder="1" applyAlignment="1">
      <alignment horizontal="right"/>
      <protection/>
    </xf>
    <xf numFmtId="4" fontId="10" fillId="0" borderId="24" xfId="64" applyNumberFormat="1" applyFont="1" applyBorder="1" applyAlignment="1">
      <alignment horizontal="right"/>
      <protection/>
    </xf>
    <xf numFmtId="4" fontId="10" fillId="0" borderId="43" xfId="64" applyNumberFormat="1" applyFont="1" applyBorder="1" applyAlignment="1">
      <alignment horizontal="right"/>
      <protection/>
    </xf>
    <xf numFmtId="0" fontId="13" fillId="0" borderId="17" xfId="64" applyFont="1" applyBorder="1">
      <alignment/>
      <protection/>
    </xf>
    <xf numFmtId="4" fontId="10" fillId="0" borderId="24" xfId="64" applyNumberFormat="1" applyFont="1" applyBorder="1" applyAlignment="1" quotePrefix="1">
      <alignment horizontal="right"/>
      <protection/>
    </xf>
    <xf numFmtId="4" fontId="10" fillId="0" borderId="43" xfId="64" applyNumberFormat="1" applyFont="1" applyBorder="1" applyAlignment="1" quotePrefix="1">
      <alignment horizontal="right"/>
      <protection/>
    </xf>
    <xf numFmtId="3" fontId="10" fillId="0" borderId="24" xfId="64" applyNumberFormat="1" applyFont="1" applyBorder="1" applyAlignment="1">
      <alignment horizontal="right"/>
      <protection/>
    </xf>
    <xf numFmtId="3" fontId="10" fillId="0" borderId="43" xfId="64" applyNumberFormat="1" applyFont="1" applyBorder="1" applyAlignment="1">
      <alignment horizontal="right"/>
      <protection/>
    </xf>
    <xf numFmtId="4" fontId="22" fillId="0" borderId="24" xfId="64" applyNumberFormat="1" applyFont="1" applyBorder="1" applyAlignment="1" quotePrefix="1">
      <alignment horizontal="right"/>
      <protection/>
    </xf>
    <xf numFmtId="4" fontId="12" fillId="0" borderId="24" xfId="64" applyNumberFormat="1" applyFont="1" applyBorder="1" applyAlignment="1" quotePrefix="1">
      <alignment horizontal="right"/>
      <protection/>
    </xf>
    <xf numFmtId="3" fontId="10" fillId="0" borderId="24" xfId="64" applyNumberFormat="1" applyFont="1" applyBorder="1" applyAlignment="1" quotePrefix="1">
      <alignment horizontal="right"/>
      <protection/>
    </xf>
    <xf numFmtId="3" fontId="10" fillId="0" borderId="43" xfId="64" applyNumberFormat="1" applyFont="1" applyBorder="1" applyAlignment="1" quotePrefix="1">
      <alignment horizontal="right"/>
      <protection/>
    </xf>
    <xf numFmtId="0" fontId="13" fillId="0" borderId="55" xfId="64" applyFont="1" applyBorder="1">
      <alignment/>
      <protection/>
    </xf>
    <xf numFmtId="0" fontId="13" fillId="0" borderId="52" xfId="64" applyFont="1" applyBorder="1" applyAlignment="1">
      <alignment horizontal="left"/>
      <protection/>
    </xf>
    <xf numFmtId="0" fontId="13" fillId="0" borderId="19" xfId="64" applyFont="1" applyBorder="1" applyAlignment="1">
      <alignment horizontal="left"/>
      <protection/>
    </xf>
    <xf numFmtId="0" fontId="13" fillId="0" borderId="91" xfId="64" applyFont="1" applyBorder="1" applyAlignment="1">
      <alignment horizontal="left"/>
      <protection/>
    </xf>
    <xf numFmtId="3" fontId="10" fillId="0" borderId="54" xfId="64" applyNumberFormat="1" applyFont="1" applyBorder="1" applyAlignment="1" quotePrefix="1">
      <alignment horizontal="right"/>
      <protection/>
    </xf>
    <xf numFmtId="3" fontId="10" fillId="0" borderId="52" xfId="64" applyNumberFormat="1" applyFont="1" applyBorder="1" applyAlignment="1" quotePrefix="1">
      <alignment horizontal="right"/>
      <protection/>
    </xf>
    <xf numFmtId="0" fontId="13" fillId="0" borderId="31" xfId="64" applyFont="1" applyBorder="1">
      <alignment/>
      <protection/>
    </xf>
    <xf numFmtId="0" fontId="13" fillId="0" borderId="31" xfId="64" applyFont="1" applyBorder="1" applyAlignment="1">
      <alignment horizontal="left"/>
      <protection/>
    </xf>
    <xf numFmtId="3" fontId="10" fillId="0" borderId="31" xfId="64" applyNumberFormat="1" applyFont="1" applyBorder="1" applyAlignment="1" quotePrefix="1">
      <alignment horizontal="right"/>
      <protection/>
    </xf>
    <xf numFmtId="2" fontId="0" fillId="0" borderId="31" xfId="0" applyNumberFormat="1" applyBorder="1" applyAlignment="1" quotePrefix="1">
      <alignment horizontal="right"/>
    </xf>
    <xf numFmtId="0" fontId="13" fillId="0" borderId="0" xfId="64" applyFont="1" applyBorder="1">
      <alignment/>
      <protection/>
    </xf>
    <xf numFmtId="4" fontId="10" fillId="0" borderId="0" xfId="64" applyNumberFormat="1" applyFont="1" applyBorder="1" applyAlignment="1">
      <alignment/>
      <protection/>
    </xf>
    <xf numFmtId="2" fontId="0" fillId="0" borderId="0" xfId="0" applyNumberFormat="1" applyBorder="1" applyAlignment="1" quotePrefix="1">
      <alignment horizontal="right"/>
    </xf>
    <xf numFmtId="2" fontId="26" fillId="0" borderId="0" xfId="0" applyNumberFormat="1" applyFont="1" applyBorder="1" applyAlignment="1">
      <alignment horizontal="right"/>
    </xf>
    <xf numFmtId="0" fontId="13" fillId="0" borderId="92" xfId="64" applyFont="1" applyBorder="1" applyAlignment="1">
      <alignment horizontal="center"/>
      <protection/>
    </xf>
    <xf numFmtId="4" fontId="10" fillId="0" borderId="93" xfId="64" applyNumberFormat="1" applyFont="1" applyBorder="1" applyAlignment="1">
      <alignment/>
      <protection/>
    </xf>
    <xf numFmtId="4" fontId="10" fillId="0" borderId="94" xfId="64" applyNumberFormat="1" applyFont="1" applyBorder="1" applyAlignment="1">
      <alignment/>
      <protection/>
    </xf>
    <xf numFmtId="2" fontId="0" fillId="0" borderId="90" xfId="0" applyNumberFormat="1" applyBorder="1" applyAlignment="1" quotePrefix="1">
      <alignment horizontal="right"/>
    </xf>
    <xf numFmtId="2" fontId="0" fillId="0" borderId="32" xfId="0" applyNumberFormat="1" applyFont="1" applyBorder="1" applyAlignment="1" quotePrefix="1">
      <alignment horizontal="right"/>
    </xf>
    <xf numFmtId="3" fontId="10" fillId="0" borderId="24" xfId="64" applyNumberFormat="1" applyFont="1" applyBorder="1" applyAlignment="1">
      <alignment/>
      <protection/>
    </xf>
    <xf numFmtId="3" fontId="10" fillId="0" borderId="43" xfId="64" applyNumberFormat="1" applyFont="1" applyBorder="1" applyAlignment="1">
      <alignment/>
      <protection/>
    </xf>
    <xf numFmtId="3" fontId="10" fillId="0" borderId="31" xfId="64" applyNumberFormat="1" applyFont="1" applyBorder="1" applyAlignment="1">
      <alignment horizontal="right"/>
      <protection/>
    </xf>
    <xf numFmtId="3" fontId="10" fillId="0" borderId="0" xfId="64" applyNumberFormat="1" applyFont="1" applyBorder="1" applyAlignment="1">
      <alignment horizontal="right"/>
      <protection/>
    </xf>
    <xf numFmtId="0" fontId="13" fillId="0" borderId="19" xfId="64" applyFont="1" applyBorder="1">
      <alignment/>
      <protection/>
    </xf>
    <xf numFmtId="0" fontId="13" fillId="0" borderId="19" xfId="64" applyFont="1" applyBorder="1" applyAlignment="1">
      <alignment horizontal="center"/>
      <protection/>
    </xf>
    <xf numFmtId="4" fontId="10" fillId="0" borderId="19" xfId="64" applyNumberFormat="1" applyFont="1" applyBorder="1" applyAlignment="1">
      <alignment/>
      <protection/>
    </xf>
    <xf numFmtId="2" fontId="26" fillId="0" borderId="19" xfId="0" applyNumberFormat="1" applyFont="1" applyBorder="1" applyAlignment="1">
      <alignment horizontal="right"/>
    </xf>
    <xf numFmtId="4" fontId="1" fillId="0" borderId="24" xfId="64" applyNumberFormat="1" applyFont="1" applyBorder="1" applyAlignment="1" quotePrefix="1">
      <alignment horizontal="right"/>
      <protection/>
    </xf>
    <xf numFmtId="4" fontId="1" fillId="0" borderId="0" xfId="64" applyNumberFormat="1" applyFont="1" applyBorder="1" applyAlignment="1" quotePrefix="1">
      <alignment horizontal="right"/>
      <protection/>
    </xf>
    <xf numFmtId="0" fontId="13" fillId="0" borderId="16" xfId="64" applyFont="1" applyBorder="1">
      <alignment/>
      <protection/>
    </xf>
    <xf numFmtId="3" fontId="10" fillId="0" borderId="31" xfId="64" applyNumberFormat="1" applyFont="1" applyBorder="1" applyAlignment="1">
      <alignment/>
      <protection/>
    </xf>
    <xf numFmtId="3" fontId="10" fillId="0" borderId="0" xfId="64" applyNumberFormat="1" applyFont="1" applyBorder="1" applyAlignment="1">
      <alignment/>
      <protection/>
    </xf>
    <xf numFmtId="3" fontId="10" fillId="0" borderId="0" xfId="64" applyNumberFormat="1" applyFont="1" applyBorder="1" applyAlignment="1" quotePrefix="1">
      <alignment horizontal="right"/>
      <protection/>
    </xf>
    <xf numFmtId="0" fontId="13" fillId="0" borderId="92" xfId="64" applyFont="1" applyBorder="1">
      <alignment/>
      <protection/>
    </xf>
    <xf numFmtId="0" fontId="13" fillId="0" borderId="17" xfId="64" applyFont="1" applyBorder="1" applyAlignment="1">
      <alignment horizontal="left"/>
      <protection/>
    </xf>
    <xf numFmtId="3" fontId="10" fillId="0" borderId="54" xfId="64" applyNumberFormat="1" applyFont="1" applyBorder="1" applyAlignment="1">
      <alignment horizontal="right"/>
      <protection/>
    </xf>
    <xf numFmtId="3" fontId="10" fillId="0" borderId="52" xfId="64" applyNumberFormat="1" applyFont="1" applyBorder="1" applyAlignment="1">
      <alignment horizontal="right"/>
      <protection/>
    </xf>
    <xf numFmtId="2" fontId="0" fillId="0" borderId="53" xfId="0" applyNumberFormat="1" applyBorder="1" applyAlignment="1" quotePrefix="1">
      <alignment horizontal="right"/>
    </xf>
    <xf numFmtId="0" fontId="1" fillId="0" borderId="17" xfId="64" applyBorder="1">
      <alignment/>
      <protection/>
    </xf>
    <xf numFmtId="0" fontId="1" fillId="0" borderId="55" xfId="64" applyBorder="1">
      <alignment/>
      <protection/>
    </xf>
    <xf numFmtId="4" fontId="1" fillId="0" borderId="0" xfId="64" applyNumberFormat="1">
      <alignment/>
      <protection/>
    </xf>
    <xf numFmtId="2" fontId="1" fillId="0" borderId="0" xfId="64" applyNumberFormat="1">
      <alignment/>
      <protection/>
    </xf>
    <xf numFmtId="2" fontId="2" fillId="0" borderId="0" xfId="64" applyNumberFormat="1" applyFont="1" applyAlignment="1">
      <alignment horizontal="right"/>
      <protection/>
    </xf>
    <xf numFmtId="0" fontId="2" fillId="0" borderId="92" xfId="64" applyFont="1" applyBorder="1">
      <alignment/>
      <protection/>
    </xf>
    <xf numFmtId="0" fontId="1" fillId="0" borderId="16" xfId="64" applyBorder="1">
      <alignment/>
      <protection/>
    </xf>
    <xf numFmtId="0" fontId="2" fillId="0" borderId="17" xfId="64" applyFont="1" applyBorder="1">
      <alignment/>
      <protection/>
    </xf>
    <xf numFmtId="0" fontId="1" fillId="0" borderId="24" xfId="64" applyBorder="1">
      <alignment/>
      <protection/>
    </xf>
    <xf numFmtId="2" fontId="1" fillId="0" borderId="32" xfId="64" applyNumberFormat="1" applyBorder="1">
      <alignment/>
      <protection/>
    </xf>
    <xf numFmtId="0" fontId="1" fillId="0" borderId="27" xfId="64" applyBorder="1">
      <alignment/>
      <protection/>
    </xf>
    <xf numFmtId="0" fontId="1" fillId="0" borderId="0" xfId="64" applyAlignment="1">
      <alignment/>
      <protection/>
    </xf>
    <xf numFmtId="4" fontId="3" fillId="0" borderId="24" xfId="65" applyNumberFormat="1" applyFont="1" applyBorder="1" applyAlignment="1" quotePrefix="1">
      <alignment horizontal="right"/>
      <protection/>
    </xf>
    <xf numFmtId="4" fontId="1" fillId="0" borderId="24" xfId="65" applyNumberFormat="1" applyFont="1" applyBorder="1" applyAlignment="1">
      <alignment horizontal="right"/>
      <protection/>
    </xf>
    <xf numFmtId="4" fontId="1" fillId="0" borderId="24" xfId="65" applyNumberFormat="1" applyFont="1" applyBorder="1" applyAlignment="1" quotePrefix="1">
      <alignment horizontal="right"/>
      <protection/>
    </xf>
    <xf numFmtId="4" fontId="1" fillId="0" borderId="32" xfId="65" applyNumberFormat="1" applyFont="1" applyBorder="1" applyAlignment="1">
      <alignment horizontal="right"/>
      <protection/>
    </xf>
    <xf numFmtId="0" fontId="1" fillId="0" borderId="0" xfId="56" applyFont="1" applyAlignment="1">
      <alignment horizontal="right"/>
      <protection/>
    </xf>
    <xf numFmtId="0" fontId="0" fillId="0" borderId="6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6" fillId="0" borderId="68" xfId="0" applyFont="1" applyBorder="1" applyAlignment="1" quotePrefix="1">
      <alignment/>
    </xf>
    <xf numFmtId="4" fontId="0" fillId="0" borderId="68" xfId="0" applyNumberFormat="1" applyBorder="1" applyAlignment="1">
      <alignment/>
    </xf>
    <xf numFmtId="0" fontId="26" fillId="0" borderId="0" xfId="0" applyFont="1" applyBorder="1" applyAlignment="1" quotePrefix="1">
      <alignment/>
    </xf>
    <xf numFmtId="4" fontId="0" fillId="0" borderId="0" xfId="0" applyNumberFormat="1" applyBorder="1" applyAlignment="1">
      <alignment/>
    </xf>
    <xf numFmtId="0" fontId="0" fillId="0" borderId="61" xfId="0" applyBorder="1" applyAlignment="1">
      <alignment horizontal="center"/>
    </xf>
    <xf numFmtId="0" fontId="26" fillId="0" borderId="61" xfId="0" applyFont="1" applyBorder="1" applyAlignment="1" quotePrefix="1">
      <alignment/>
    </xf>
    <xf numFmtId="4" fontId="0" fillId="0" borderId="61" xfId="0" applyNumberFormat="1" applyBorder="1" applyAlignment="1">
      <alignment/>
    </xf>
    <xf numFmtId="3" fontId="0" fillId="0" borderId="24" xfId="0" applyNumberFormat="1" applyFill="1" applyBorder="1" applyAlignment="1" quotePrefix="1">
      <alignment horizontal="center"/>
    </xf>
    <xf numFmtId="3" fontId="0" fillId="0" borderId="95" xfId="0" applyNumberFormat="1" applyBorder="1" applyAlignment="1">
      <alignment/>
    </xf>
    <xf numFmtId="3" fontId="25" fillId="0" borderId="80" xfId="0" applyNumberFormat="1" applyFont="1" applyBorder="1" applyAlignment="1">
      <alignment/>
    </xf>
    <xf numFmtId="0" fontId="0" fillId="0" borderId="80" xfId="0" applyBorder="1" applyAlignment="1">
      <alignment/>
    </xf>
    <xf numFmtId="0" fontId="0" fillId="0" borderId="77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80" xfId="0" applyNumberFormat="1" applyFill="1" applyBorder="1" applyAlignment="1">
      <alignment/>
    </xf>
    <xf numFmtId="0" fontId="0" fillId="0" borderId="77" xfId="0" applyBorder="1" applyAlignment="1">
      <alignment/>
    </xf>
    <xf numFmtId="3" fontId="45" fillId="0" borderId="77" xfId="0" applyNumberFormat="1" applyFont="1" applyBorder="1" applyAlignment="1">
      <alignment/>
    </xf>
    <xf numFmtId="3" fontId="25" fillId="0" borderId="77" xfId="0" applyNumberFormat="1" applyFont="1" applyBorder="1" applyAlignment="1">
      <alignment/>
    </xf>
    <xf numFmtId="4" fontId="1" fillId="0" borderId="0" xfId="59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4" fontId="30" fillId="0" borderId="0" xfId="59" applyNumberFormat="1" applyFont="1" applyBorder="1" applyAlignment="1">
      <alignment horizontal="right"/>
      <protection/>
    </xf>
    <xf numFmtId="0" fontId="31" fillId="0" borderId="0" xfId="0" applyFont="1" applyAlignment="1">
      <alignment horizontal="right"/>
    </xf>
    <xf numFmtId="4" fontId="30" fillId="0" borderId="0" xfId="59" applyNumberFormat="1" applyFont="1" applyAlignment="1">
      <alignment horizontal="right"/>
      <protection/>
    </xf>
    <xf numFmtId="0" fontId="32" fillId="0" borderId="0" xfId="0" applyFont="1" applyAlignment="1">
      <alignment horizontal="right"/>
    </xf>
    <xf numFmtId="0" fontId="2" fillId="0" borderId="43" xfId="59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2" fillId="0" borderId="0" xfId="59" applyFont="1" applyBorder="1" applyAlignment="1">
      <alignment horizontal="left"/>
      <protection/>
    </xf>
    <xf numFmtId="0" fontId="2" fillId="0" borderId="36" xfId="59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" fillId="0" borderId="52" xfId="59" applyFont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0" fillId="0" borderId="91" xfId="0" applyBorder="1" applyAlignment="1">
      <alignment horizontal="left"/>
    </xf>
    <xf numFmtId="0" fontId="2" fillId="0" borderId="24" xfId="59" applyFont="1" applyBorder="1" applyAlignment="1">
      <alignment horizontal="left"/>
      <protection/>
    </xf>
    <xf numFmtId="0" fontId="2" fillId="0" borderId="45" xfId="59" applyFont="1" applyBorder="1" applyAlignment="1">
      <alignment horizontal="left"/>
      <protection/>
    </xf>
    <xf numFmtId="0" fontId="1" fillId="0" borderId="45" xfId="59" applyBorder="1" applyAlignment="1">
      <alignment horizontal="left"/>
      <protection/>
    </xf>
    <xf numFmtId="0" fontId="5" fillId="0" borderId="25" xfId="59" applyFont="1" applyBorder="1" applyAlignment="1">
      <alignment horizontal="left"/>
      <protection/>
    </xf>
    <xf numFmtId="0" fontId="2" fillId="0" borderId="22" xfId="59" applyFont="1" applyBorder="1" applyAlignment="1">
      <alignment horizontal="left"/>
      <protection/>
    </xf>
    <xf numFmtId="0" fontId="5" fillId="0" borderId="20" xfId="59" applyFont="1" applyBorder="1" applyAlignment="1">
      <alignment horizontal="left"/>
      <protection/>
    </xf>
    <xf numFmtId="0" fontId="5" fillId="0" borderId="96" xfId="59" applyFont="1" applyBorder="1" applyAlignment="1">
      <alignment/>
      <protection/>
    </xf>
    <xf numFmtId="0" fontId="2" fillId="0" borderId="97" xfId="59" applyFont="1" applyBorder="1" applyAlignment="1">
      <alignment/>
      <protection/>
    </xf>
    <xf numFmtId="0" fontId="2" fillId="0" borderId="58" xfId="59" applyFont="1" applyBorder="1" applyAlignment="1">
      <alignment/>
      <protection/>
    </xf>
    <xf numFmtId="0" fontId="2" fillId="0" borderId="42" xfId="59" applyFont="1" applyBorder="1" applyAlignment="1">
      <alignment horizontal="left"/>
      <protection/>
    </xf>
    <xf numFmtId="0" fontId="1" fillId="0" borderId="98" xfId="59" applyBorder="1" applyAlignment="1">
      <alignment horizontal="left"/>
      <protection/>
    </xf>
    <xf numFmtId="0" fontId="1" fillId="0" borderId="39" xfId="59" applyBorder="1" applyAlignment="1">
      <alignment horizontal="left"/>
      <protection/>
    </xf>
    <xf numFmtId="0" fontId="2" fillId="0" borderId="43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6" xfId="59" applyFont="1" applyBorder="1" applyAlignment="1">
      <alignment horizontal="left"/>
      <protection/>
    </xf>
    <xf numFmtId="0" fontId="2" fillId="0" borderId="44" xfId="59" applyFont="1" applyBorder="1" applyAlignment="1">
      <alignment horizontal="left"/>
      <protection/>
    </xf>
    <xf numFmtId="0" fontId="2" fillId="0" borderId="37" xfId="59" applyFont="1" applyBorder="1" applyAlignment="1">
      <alignment horizontal="left"/>
      <protection/>
    </xf>
    <xf numFmtId="0" fontId="5" fillId="0" borderId="41" xfId="59" applyFont="1" applyBorder="1" applyAlignment="1">
      <alignment horizontal="left"/>
      <protection/>
    </xf>
    <xf numFmtId="0" fontId="5" fillId="0" borderId="99" xfId="59" applyFont="1" applyBorder="1" applyAlignment="1">
      <alignment horizontal="left"/>
      <protection/>
    </xf>
    <xf numFmtId="0" fontId="5" fillId="0" borderId="38" xfId="59" applyFont="1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0" fontId="1" fillId="0" borderId="36" xfId="59" applyBorder="1" applyAlignment="1">
      <alignment horizontal="left"/>
      <protection/>
    </xf>
    <xf numFmtId="0" fontId="5" fillId="0" borderId="22" xfId="59" applyFont="1" applyBorder="1" applyAlignment="1">
      <alignment horizontal="left"/>
      <protection/>
    </xf>
    <xf numFmtId="0" fontId="2" fillId="0" borderId="93" xfId="59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" fillId="0" borderId="90" xfId="67" applyFont="1" applyBorder="1" applyAlignment="1">
      <alignment horizontal="center" vertical="center" wrapText="1"/>
      <protection/>
    </xf>
    <xf numFmtId="0" fontId="2" fillId="0" borderId="30" xfId="67" applyFont="1" applyBorder="1" applyAlignment="1">
      <alignment horizontal="center" vertical="center" wrapText="1"/>
      <protection/>
    </xf>
    <xf numFmtId="0" fontId="5" fillId="0" borderId="26" xfId="59" applyFont="1" applyBorder="1" applyAlignment="1">
      <alignment horizontal="left"/>
      <protection/>
    </xf>
    <xf numFmtId="0" fontId="2" fillId="0" borderId="100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49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164" fontId="2" fillId="0" borderId="93" xfId="59" applyNumberFormat="1" applyFont="1" applyBorder="1" applyAlignment="1">
      <alignment horizontal="center" vertical="center" wrapText="1"/>
      <protection/>
    </xf>
    <xf numFmtId="164" fontId="2" fillId="0" borderId="25" xfId="59" applyNumberFormat="1" applyFont="1" applyBorder="1" applyAlignment="1">
      <alignment horizontal="center" vertical="center" wrapText="1"/>
      <protection/>
    </xf>
    <xf numFmtId="0" fontId="5" fillId="0" borderId="41" xfId="59" applyFont="1" applyBorder="1" applyAlignment="1">
      <alignment horizontal="left"/>
      <protection/>
    </xf>
    <xf numFmtId="0" fontId="5" fillId="0" borderId="99" xfId="59" applyFont="1" applyBorder="1" applyAlignment="1">
      <alignment horizontal="left"/>
      <protection/>
    </xf>
    <xf numFmtId="0" fontId="5" fillId="0" borderId="38" xfId="59" applyFont="1" applyBorder="1" applyAlignment="1">
      <alignment horizontal="left"/>
      <protection/>
    </xf>
    <xf numFmtId="0" fontId="2" fillId="0" borderId="42" xfId="59" applyFont="1" applyBorder="1" applyAlignment="1">
      <alignment horizontal="left"/>
      <protection/>
    </xf>
    <xf numFmtId="0" fontId="2" fillId="0" borderId="98" xfId="59" applyFont="1" applyBorder="1" applyAlignment="1">
      <alignment horizontal="left"/>
      <protection/>
    </xf>
    <xf numFmtId="0" fontId="2" fillId="0" borderId="39" xfId="59" applyFont="1" applyBorder="1" applyAlignment="1">
      <alignment horizontal="left"/>
      <protection/>
    </xf>
    <xf numFmtId="0" fontId="2" fillId="0" borderId="41" xfId="59" applyFont="1" applyBorder="1" applyAlignment="1">
      <alignment horizontal="left"/>
      <protection/>
    </xf>
    <xf numFmtId="0" fontId="0" fillId="0" borderId="99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43" xfId="59" applyFont="1" applyBorder="1" applyAlignment="1">
      <alignment horizontal="left"/>
      <protection/>
    </xf>
    <xf numFmtId="0" fontId="2" fillId="0" borderId="0" xfId="59" applyFont="1" applyBorder="1" applyAlignment="1">
      <alignment horizontal="left"/>
      <protection/>
    </xf>
    <xf numFmtId="0" fontId="2" fillId="0" borderId="36" xfId="59" applyFont="1" applyBorder="1" applyAlignment="1">
      <alignment horizontal="left"/>
      <protection/>
    </xf>
    <xf numFmtId="0" fontId="2" fillId="0" borderId="44" xfId="59" applyFont="1" applyBorder="1" applyAlignment="1">
      <alignment horizontal="left"/>
      <protection/>
    </xf>
    <xf numFmtId="0" fontId="2" fillId="0" borderId="45" xfId="59" applyFont="1" applyBorder="1" applyAlignment="1">
      <alignment horizontal="left"/>
      <protection/>
    </xf>
    <xf numFmtId="0" fontId="2" fillId="0" borderId="37" xfId="59" applyFont="1" applyBorder="1" applyAlignment="1">
      <alignment horizontal="left"/>
      <protection/>
    </xf>
    <xf numFmtId="0" fontId="5" fillId="0" borderId="98" xfId="59" applyFont="1" applyBorder="1" applyAlignment="1">
      <alignment horizontal="left"/>
      <protection/>
    </xf>
    <xf numFmtId="0" fontId="5" fillId="0" borderId="39" xfId="59" applyFont="1" applyBorder="1" applyAlignment="1">
      <alignment horizontal="left"/>
      <protection/>
    </xf>
    <xf numFmtId="0" fontId="2" fillId="0" borderId="42" xfId="59" applyFont="1" applyBorder="1" applyAlignment="1">
      <alignment horizontal="left"/>
      <protection/>
    </xf>
    <xf numFmtId="0" fontId="5" fillId="0" borderId="94" xfId="59" applyFont="1" applyBorder="1" applyAlignment="1">
      <alignment/>
      <protection/>
    </xf>
    <xf numFmtId="0" fontId="5" fillId="0" borderId="31" xfId="59" applyFont="1" applyBorder="1" applyAlignment="1">
      <alignment/>
      <protection/>
    </xf>
    <xf numFmtId="0" fontId="5" fillId="0" borderId="89" xfId="59" applyFont="1" applyBorder="1" applyAlignment="1">
      <alignment/>
      <protection/>
    </xf>
    <xf numFmtId="0" fontId="5" fillId="0" borderId="44" xfId="59" applyFont="1" applyBorder="1" applyAlignment="1">
      <alignment horizontal="left"/>
      <protection/>
    </xf>
    <xf numFmtId="0" fontId="5" fillId="0" borderId="45" xfId="59" applyFont="1" applyBorder="1" applyAlignment="1">
      <alignment horizontal="left"/>
      <protection/>
    </xf>
    <xf numFmtId="0" fontId="5" fillId="0" borderId="37" xfId="59" applyFont="1" applyBorder="1" applyAlignment="1">
      <alignment horizontal="left"/>
      <protection/>
    </xf>
    <xf numFmtId="0" fontId="2" fillId="0" borderId="25" xfId="59" applyFont="1" applyBorder="1" applyAlignment="1">
      <alignment horizontal="center" vertical="center" wrapText="1"/>
      <protection/>
    </xf>
    <xf numFmtId="0" fontId="29" fillId="0" borderId="0" xfId="58" applyFont="1" applyAlignment="1">
      <alignment horizontal="right"/>
      <protection/>
    </xf>
    <xf numFmtId="0" fontId="4" fillId="0" borderId="0" xfId="59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5" fillId="0" borderId="20" xfId="59" applyFont="1" applyBorder="1" applyAlignment="1">
      <alignment horizontal="left"/>
      <protection/>
    </xf>
    <xf numFmtId="0" fontId="5" fillId="0" borderId="41" xfId="57" applyFont="1" applyBorder="1" applyAlignment="1">
      <alignment horizontal="left"/>
      <protection/>
    </xf>
    <xf numFmtId="0" fontId="5" fillId="0" borderId="99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9" fillId="0" borderId="26" xfId="57" applyFont="1" applyBorder="1" applyAlignment="1">
      <alignment horizontal="left"/>
      <protection/>
    </xf>
    <xf numFmtId="0" fontId="5" fillId="0" borderId="43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36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7" fillId="0" borderId="20" xfId="57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5" fillId="0" borderId="41" xfId="57" applyFont="1" applyBorder="1" applyAlignment="1">
      <alignment horizontal="left"/>
      <protection/>
    </xf>
    <xf numFmtId="0" fontId="5" fillId="0" borderId="99" xfId="57" applyFont="1" applyBorder="1" applyAlignment="1">
      <alignment horizontal="left"/>
      <protection/>
    </xf>
    <xf numFmtId="0" fontId="5" fillId="0" borderId="38" xfId="57" applyFont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0" fontId="5" fillId="0" borderId="44" xfId="57" applyFont="1" applyBorder="1" applyAlignment="1">
      <alignment horizontal="left"/>
      <protection/>
    </xf>
    <xf numFmtId="0" fontId="5" fillId="0" borderId="45" xfId="57" applyFont="1" applyBorder="1" applyAlignment="1">
      <alignment horizontal="left"/>
      <protection/>
    </xf>
    <xf numFmtId="0" fontId="5" fillId="0" borderId="37" xfId="57" applyFont="1" applyBorder="1" applyAlignment="1">
      <alignment horizontal="left"/>
      <protection/>
    </xf>
    <xf numFmtId="0" fontId="5" fillId="0" borderId="25" xfId="57" applyFont="1" applyBorder="1" applyAlignment="1">
      <alignment horizontal="left"/>
      <protection/>
    </xf>
    <xf numFmtId="0" fontId="7" fillId="0" borderId="41" xfId="57" applyFont="1" applyBorder="1" applyAlignment="1">
      <alignment horizontal="left"/>
      <protection/>
    </xf>
    <xf numFmtId="0" fontId="7" fillId="0" borderId="99" xfId="57" applyFont="1" applyBorder="1" applyAlignment="1">
      <alignment horizontal="left"/>
      <protection/>
    </xf>
    <xf numFmtId="0" fontId="7" fillId="0" borderId="38" xfId="57" applyFont="1" applyBorder="1" applyAlignment="1">
      <alignment horizontal="left"/>
      <protection/>
    </xf>
    <xf numFmtId="0" fontId="9" fillId="0" borderId="22" xfId="57" applyFont="1" applyBorder="1" applyAlignment="1">
      <alignment horizontal="left"/>
      <protection/>
    </xf>
    <xf numFmtId="0" fontId="4" fillId="0" borderId="99" xfId="57" applyFont="1" applyBorder="1" applyAlignment="1">
      <alignment horizontal="left"/>
      <protection/>
    </xf>
    <xf numFmtId="0" fontId="4" fillId="0" borderId="38" xfId="57" applyFont="1" applyBorder="1" applyAlignment="1">
      <alignment horizontal="left"/>
      <protection/>
    </xf>
    <xf numFmtId="0" fontId="5" fillId="0" borderId="43" xfId="57" applyFont="1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36" xfId="57" applyFont="1" applyBorder="1" applyAlignment="1">
      <alignment/>
      <protection/>
    </xf>
    <xf numFmtId="0" fontId="2" fillId="0" borderId="100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49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5" fillId="0" borderId="42" xfId="57" applyFont="1" applyBorder="1" applyAlignment="1">
      <alignment horizontal="left"/>
      <protection/>
    </xf>
    <xf numFmtId="0" fontId="5" fillId="0" borderId="98" xfId="57" applyFont="1" applyBorder="1" applyAlignment="1">
      <alignment horizontal="left"/>
      <protection/>
    </xf>
    <xf numFmtId="0" fontId="5" fillId="0" borderId="39" xfId="57" applyFont="1" applyBorder="1" applyAlignment="1">
      <alignment horizontal="left"/>
      <protection/>
    </xf>
    <xf numFmtId="0" fontId="5" fillId="0" borderId="25" xfId="57" applyFont="1" applyBorder="1" applyAlignment="1">
      <alignment horizontal="left"/>
      <protection/>
    </xf>
    <xf numFmtId="4" fontId="1" fillId="0" borderId="20" xfId="57" applyNumberFormat="1" applyBorder="1" applyAlignment="1">
      <alignment/>
      <protection/>
    </xf>
    <xf numFmtId="4" fontId="1" fillId="0" borderId="21" xfId="57" applyNumberFormat="1" applyBorder="1" applyAlignment="1">
      <alignment/>
      <protection/>
    </xf>
    <xf numFmtId="0" fontId="0" fillId="0" borderId="21" xfId="0" applyBorder="1" applyAlignment="1">
      <alignment/>
    </xf>
    <xf numFmtId="0" fontId="2" fillId="0" borderId="93" xfId="57" applyFont="1" applyBorder="1" applyAlignment="1">
      <alignment horizontal="center" vertical="center" wrapText="1"/>
      <protection/>
    </xf>
    <xf numFmtId="0" fontId="2" fillId="0" borderId="24" xfId="57" applyFont="1" applyBorder="1" applyAlignment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4" fontId="1" fillId="0" borderId="22" xfId="57" applyNumberFormat="1" applyBorder="1" applyAlignment="1">
      <alignment/>
      <protection/>
    </xf>
    <xf numFmtId="4" fontId="1" fillId="0" borderId="25" xfId="57" applyNumberFormat="1" applyBorder="1" applyAlignment="1">
      <alignment/>
      <protection/>
    </xf>
    <xf numFmtId="0" fontId="2" fillId="0" borderId="0" xfId="57" applyFont="1" applyBorder="1" applyAlignment="1">
      <alignment horizontal="right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13" fillId="0" borderId="100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94" xfId="58" applyFont="1" applyBorder="1" applyAlignment="1">
      <alignment horizontal="center" vertical="center" wrapText="1"/>
      <protection/>
    </xf>
    <xf numFmtId="0" fontId="13" fillId="0" borderId="31" xfId="58" applyFont="1" applyBorder="1" applyAlignment="1">
      <alignment horizontal="center" vertical="center" wrapText="1"/>
      <protection/>
    </xf>
    <xf numFmtId="0" fontId="13" fillId="0" borderId="89" xfId="58" applyFont="1" applyBorder="1" applyAlignment="1">
      <alignment horizontal="center" vertical="center" wrapText="1"/>
      <protection/>
    </xf>
    <xf numFmtId="0" fontId="13" fillId="0" borderId="44" xfId="58" applyFont="1" applyBorder="1" applyAlignment="1">
      <alignment horizontal="center" vertical="center" wrapText="1"/>
      <protection/>
    </xf>
    <xf numFmtId="0" fontId="13" fillId="0" borderId="45" xfId="58" applyFont="1" applyBorder="1" applyAlignment="1">
      <alignment horizontal="center" vertical="center" wrapText="1"/>
      <protection/>
    </xf>
    <xf numFmtId="0" fontId="13" fillId="0" borderId="37" xfId="58" applyFont="1" applyBorder="1" applyAlignment="1">
      <alignment horizontal="center" vertical="center" wrapText="1"/>
      <protection/>
    </xf>
    <xf numFmtId="0" fontId="12" fillId="0" borderId="0" xfId="58" applyFont="1" applyAlignment="1">
      <alignment horizontal="center"/>
      <protection/>
    </xf>
    <xf numFmtId="0" fontId="13" fillId="0" borderId="93" xfId="58" applyFont="1" applyBorder="1" applyAlignment="1">
      <alignment horizontal="center" vertical="center" wrapText="1"/>
      <protection/>
    </xf>
    <xf numFmtId="0" fontId="14" fillId="0" borderId="20" xfId="58" applyFont="1" applyBorder="1" applyAlignment="1">
      <alignment horizontal="left"/>
      <protection/>
    </xf>
    <xf numFmtId="0" fontId="15" fillId="0" borderId="20" xfId="58" applyFont="1" applyBorder="1" applyAlignment="1">
      <alignment horizontal="left"/>
      <protection/>
    </xf>
    <xf numFmtId="0" fontId="13" fillId="0" borderId="22" xfId="58" applyFont="1" applyBorder="1" applyAlignment="1">
      <alignment horizontal="left"/>
      <protection/>
    </xf>
    <xf numFmtId="0" fontId="13" fillId="0" borderId="24" xfId="58" applyFont="1" applyBorder="1" applyAlignment="1">
      <alignment horizontal="left"/>
      <protection/>
    </xf>
    <xf numFmtId="0" fontId="15" fillId="0" borderId="24" xfId="58" applyFont="1" applyBorder="1" applyAlignment="1">
      <alignment horizontal="left"/>
      <protection/>
    </xf>
    <xf numFmtId="0" fontId="15" fillId="0" borderId="25" xfId="58" applyFont="1" applyBorder="1" applyAlignment="1">
      <alignment horizontal="left"/>
      <protection/>
    </xf>
    <xf numFmtId="0" fontId="13" fillId="0" borderId="25" xfId="58" applyFont="1" applyBorder="1" applyAlignment="1">
      <alignment horizontal="left"/>
      <protection/>
    </xf>
    <xf numFmtId="0" fontId="2" fillId="0" borderId="24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14" fillId="0" borderId="41" xfId="58" applyFont="1" applyBorder="1" applyAlignment="1">
      <alignment horizontal="left"/>
      <protection/>
    </xf>
    <xf numFmtId="0" fontId="14" fillId="0" borderId="99" xfId="58" applyFont="1" applyBorder="1" applyAlignment="1">
      <alignment horizontal="left"/>
      <protection/>
    </xf>
    <xf numFmtId="0" fontId="14" fillId="0" borderId="38" xfId="58" applyFont="1" applyBorder="1" applyAlignment="1">
      <alignment horizontal="left"/>
      <protection/>
    </xf>
    <xf numFmtId="0" fontId="2" fillId="0" borderId="22" xfId="58" applyFont="1" applyBorder="1" applyAlignment="1">
      <alignment horizontal="left"/>
      <protection/>
    </xf>
    <xf numFmtId="0" fontId="5" fillId="0" borderId="41" xfId="58" applyFont="1" applyBorder="1" applyAlignment="1">
      <alignment horizontal="left"/>
      <protection/>
    </xf>
    <xf numFmtId="0" fontId="5" fillId="0" borderId="99" xfId="58" applyFont="1" applyBorder="1" applyAlignment="1">
      <alignment horizontal="left"/>
      <protection/>
    </xf>
    <xf numFmtId="0" fontId="5" fillId="0" borderId="38" xfId="58" applyFont="1" applyBorder="1" applyAlignment="1">
      <alignment horizontal="left"/>
      <protection/>
    </xf>
    <xf numFmtId="0" fontId="14" fillId="0" borderId="58" xfId="58" applyFont="1" applyBorder="1" applyAlignment="1">
      <alignment horizontal="left"/>
      <protection/>
    </xf>
    <xf numFmtId="0" fontId="14" fillId="0" borderId="26" xfId="58" applyFont="1" applyBorder="1" applyAlignment="1">
      <alignment horizontal="left"/>
      <protection/>
    </xf>
    <xf numFmtId="0" fontId="13" fillId="0" borderId="25" xfId="58" applyFont="1" applyBorder="1" applyAlignment="1">
      <alignment horizontal="center" vertical="center" wrapText="1"/>
      <protection/>
    </xf>
    <xf numFmtId="0" fontId="5" fillId="0" borderId="24" xfId="58" applyFont="1" applyBorder="1" applyAlignment="1">
      <alignment horizontal="left"/>
      <protection/>
    </xf>
    <xf numFmtId="0" fontId="2" fillId="0" borderId="98" xfId="58" applyFont="1" applyBorder="1" applyAlignment="1">
      <alignment horizontal="left"/>
      <protection/>
    </xf>
    <xf numFmtId="0" fontId="1" fillId="0" borderId="98" xfId="58" applyBorder="1" applyAlignment="1">
      <alignment horizontal="left"/>
      <protection/>
    </xf>
    <xf numFmtId="0" fontId="2" fillId="0" borderId="43" xfId="58" applyFont="1" applyBorder="1" applyAlignment="1">
      <alignment horizontal="left"/>
      <protection/>
    </xf>
    <xf numFmtId="0" fontId="2" fillId="0" borderId="36" xfId="58" applyFont="1" applyBorder="1" applyAlignment="1">
      <alignment horizontal="left"/>
      <protection/>
    </xf>
    <xf numFmtId="0" fontId="2" fillId="0" borderId="45" xfId="58" applyFont="1" applyBorder="1" applyAlignment="1">
      <alignment horizontal="left"/>
      <protection/>
    </xf>
    <xf numFmtId="0" fontId="1" fillId="0" borderId="45" xfId="58" applyBorder="1" applyAlignment="1">
      <alignment horizontal="left"/>
      <protection/>
    </xf>
    <xf numFmtId="0" fontId="2" fillId="0" borderId="19" xfId="59" applyFont="1" applyBorder="1" applyAlignment="1">
      <alignment horizontal="left"/>
      <protection/>
    </xf>
    <xf numFmtId="0" fontId="2" fillId="0" borderId="91" xfId="59" applyFont="1" applyBorder="1" applyAlignment="1">
      <alignment horizontal="left"/>
      <protection/>
    </xf>
    <xf numFmtId="4" fontId="30" fillId="0" borderId="0" xfId="59" applyNumberFormat="1" applyFont="1" applyBorder="1" applyAlignment="1">
      <alignment horizontal="right"/>
      <protection/>
    </xf>
    <xf numFmtId="0" fontId="5" fillId="0" borderId="43" xfId="59" applyFont="1" applyBorder="1" applyAlignment="1">
      <alignment/>
      <protection/>
    </xf>
    <xf numFmtId="0" fontId="5" fillId="0" borderId="0" xfId="59" applyFont="1" applyBorder="1" applyAlignment="1">
      <alignment/>
      <protection/>
    </xf>
    <xf numFmtId="0" fontId="5" fillId="0" borderId="36" xfId="59" applyFont="1" applyBorder="1" applyAlignment="1">
      <alignment/>
      <protection/>
    </xf>
    <xf numFmtId="0" fontId="1" fillId="0" borderId="43" xfId="59" applyFont="1" applyBorder="1" applyAlignment="1">
      <alignment/>
      <protection/>
    </xf>
    <xf numFmtId="0" fontId="0" fillId="0" borderId="0" xfId="0" applyAlignment="1">
      <alignment/>
    </xf>
    <xf numFmtId="4" fontId="30" fillId="0" borderId="0" xfId="59" applyNumberFormat="1" applyFont="1" applyAlignment="1">
      <alignment horizontal="right"/>
      <protection/>
    </xf>
    <xf numFmtId="0" fontId="4" fillId="0" borderId="0" xfId="60" applyFont="1" applyAlignment="1">
      <alignment horizontal="center" wrapText="1"/>
      <protection/>
    </xf>
    <xf numFmtId="0" fontId="5" fillId="0" borderId="11" xfId="60" applyFont="1" applyBorder="1" applyAlignment="1">
      <alignment horizontal="left"/>
      <protection/>
    </xf>
    <xf numFmtId="0" fontId="5" fillId="0" borderId="25" xfId="60" applyFont="1" applyBorder="1" applyAlignment="1">
      <alignment horizontal="left"/>
      <protection/>
    </xf>
    <xf numFmtId="0" fontId="2" fillId="0" borderId="100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5" fillId="0" borderId="41" xfId="60" applyFont="1" applyBorder="1" applyAlignment="1">
      <alignment horizontal="left"/>
      <protection/>
    </xf>
    <xf numFmtId="0" fontId="5" fillId="0" borderId="99" xfId="60" applyFont="1" applyBorder="1" applyAlignment="1">
      <alignment horizontal="left"/>
      <protection/>
    </xf>
    <xf numFmtId="0" fontId="5" fillId="0" borderId="38" xfId="60" applyFont="1" applyBorder="1" applyAlignment="1">
      <alignment horizontal="left"/>
      <protection/>
    </xf>
    <xf numFmtId="0" fontId="5" fillId="0" borderId="42" xfId="60" applyFont="1" applyBorder="1" applyAlignment="1">
      <alignment horizontal="left"/>
      <protection/>
    </xf>
    <xf numFmtId="0" fontId="5" fillId="0" borderId="98" xfId="60" applyFont="1" applyBorder="1" applyAlignment="1">
      <alignment horizontal="left"/>
      <protection/>
    </xf>
    <xf numFmtId="0" fontId="5" fillId="0" borderId="39" xfId="60" applyFont="1" applyBorder="1" applyAlignment="1">
      <alignment horizontal="left"/>
      <protection/>
    </xf>
    <xf numFmtId="0" fontId="2" fillId="0" borderId="0" xfId="60" applyFont="1" applyBorder="1" applyAlignment="1">
      <alignment horizontal="right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93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5" fillId="0" borderId="42" xfId="60" applyFont="1" applyBorder="1" applyAlignment="1">
      <alignment/>
      <protection/>
    </xf>
    <xf numFmtId="0" fontId="5" fillId="0" borderId="98" xfId="60" applyFont="1" applyBorder="1" applyAlignment="1">
      <alignment/>
      <protection/>
    </xf>
    <xf numFmtId="0" fontId="5" fillId="0" borderId="39" xfId="60" applyFont="1" applyBorder="1" applyAlignment="1">
      <alignment/>
      <protection/>
    </xf>
    <xf numFmtId="169" fontId="1" fillId="0" borderId="22" xfId="57" applyNumberFormat="1" applyFont="1" applyBorder="1" applyAlignment="1">
      <alignment horizontal="right" wrapText="1"/>
      <protection/>
    </xf>
    <xf numFmtId="169" fontId="1" fillId="0" borderId="25" xfId="57" applyNumberFormat="1" applyFont="1" applyBorder="1" applyAlignment="1">
      <alignment horizontal="right"/>
      <protection/>
    </xf>
    <xf numFmtId="2" fontId="1" fillId="0" borderId="32" xfId="60" applyNumberFormat="1" applyFont="1" applyBorder="1" applyAlignment="1">
      <alignment horizontal="right" wrapText="1"/>
      <protection/>
    </xf>
    <xf numFmtId="2" fontId="1" fillId="0" borderId="30" xfId="60" applyNumberFormat="1" applyFont="1" applyBorder="1" applyAlignment="1">
      <alignment horizontal="right"/>
      <protection/>
    </xf>
    <xf numFmtId="0" fontId="5" fillId="0" borderId="44" xfId="60" applyFont="1" applyBorder="1" applyAlignment="1">
      <alignment horizontal="left"/>
      <protection/>
    </xf>
    <xf numFmtId="0" fontId="5" fillId="0" borderId="45" xfId="60" applyFont="1" applyBorder="1" applyAlignment="1">
      <alignment horizontal="left"/>
      <protection/>
    </xf>
    <xf numFmtId="0" fontId="5" fillId="0" borderId="37" xfId="60" applyFont="1" applyBorder="1" applyAlignment="1">
      <alignment horizontal="left"/>
      <protection/>
    </xf>
    <xf numFmtId="4" fontId="1" fillId="0" borderId="22" xfId="57" applyNumberFormat="1" applyFont="1" applyBorder="1" applyAlignment="1">
      <alignment horizontal="right" wrapText="1"/>
      <protection/>
    </xf>
    <xf numFmtId="4" fontId="0" fillId="0" borderId="25" xfId="0" applyNumberFormat="1" applyBorder="1" applyAlignment="1">
      <alignment horizontal="right"/>
    </xf>
    <xf numFmtId="0" fontId="9" fillId="0" borderId="26" xfId="60" applyFont="1" applyBorder="1" applyAlignment="1">
      <alignment horizontal="left"/>
      <protection/>
    </xf>
    <xf numFmtId="0" fontId="5" fillId="0" borderId="20" xfId="60" applyFont="1" applyBorder="1" applyAlignment="1">
      <alignment horizontal="left"/>
      <protection/>
    </xf>
    <xf numFmtId="0" fontId="5" fillId="0" borderId="25" xfId="60" applyFont="1" applyBorder="1" applyAlignment="1">
      <alignment horizontal="left"/>
      <protection/>
    </xf>
    <xf numFmtId="0" fontId="7" fillId="0" borderId="41" xfId="60" applyFont="1" applyBorder="1" applyAlignment="1">
      <alignment horizontal="left"/>
      <protection/>
    </xf>
    <xf numFmtId="0" fontId="7" fillId="0" borderId="99" xfId="60" applyFont="1" applyBorder="1" applyAlignment="1">
      <alignment horizontal="left"/>
      <protection/>
    </xf>
    <xf numFmtId="0" fontId="7" fillId="0" borderId="38" xfId="60" applyFont="1" applyBorder="1" applyAlignment="1">
      <alignment horizontal="left"/>
      <protection/>
    </xf>
    <xf numFmtId="0" fontId="5" fillId="0" borderId="41" xfId="60" applyFont="1" applyBorder="1" applyAlignment="1">
      <alignment horizontal="left"/>
      <protection/>
    </xf>
    <xf numFmtId="0" fontId="5" fillId="0" borderId="99" xfId="60" applyFont="1" applyBorder="1" applyAlignment="1">
      <alignment horizontal="left"/>
      <protection/>
    </xf>
    <xf numFmtId="0" fontId="5" fillId="0" borderId="38" xfId="60" applyFont="1" applyBorder="1" applyAlignment="1">
      <alignment horizontal="left"/>
      <protection/>
    </xf>
    <xf numFmtId="0" fontId="9" fillId="0" borderId="22" xfId="60" applyFont="1" applyBorder="1" applyAlignment="1">
      <alignment horizontal="left"/>
      <protection/>
    </xf>
    <xf numFmtId="0" fontId="4" fillId="0" borderId="99" xfId="60" applyFont="1" applyBorder="1" applyAlignment="1">
      <alignment horizontal="left"/>
      <protection/>
    </xf>
    <xf numFmtId="0" fontId="4" fillId="0" borderId="38" xfId="60" applyFont="1" applyBorder="1" applyAlignment="1">
      <alignment horizontal="left"/>
      <protection/>
    </xf>
    <xf numFmtId="0" fontId="7" fillId="0" borderId="20" xfId="60" applyFont="1" applyBorder="1" applyAlignment="1">
      <alignment horizontal="left"/>
      <protection/>
    </xf>
    <xf numFmtId="0" fontId="5" fillId="0" borderId="24" xfId="60" applyFont="1" applyBorder="1" applyAlignment="1">
      <alignment horizontal="left"/>
      <protection/>
    </xf>
    <xf numFmtId="0" fontId="4" fillId="0" borderId="20" xfId="60" applyFont="1" applyBorder="1" applyAlignment="1">
      <alignment horizontal="left"/>
      <protection/>
    </xf>
    <xf numFmtId="0" fontId="2" fillId="0" borderId="24" xfId="6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0" fontId="2" fillId="0" borderId="93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left"/>
      <protection/>
    </xf>
    <xf numFmtId="0" fontId="29" fillId="0" borderId="0" xfId="61" applyFont="1" applyAlignment="1">
      <alignment horizontal="right"/>
      <protection/>
    </xf>
    <xf numFmtId="0" fontId="12" fillId="0" borderId="0" xfId="61" applyFont="1" applyAlignment="1">
      <alignment horizontal="center"/>
      <protection/>
    </xf>
    <xf numFmtId="0" fontId="2" fillId="0" borderId="100" xfId="6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 wrapText="1"/>
      <protection/>
    </xf>
    <xf numFmtId="0" fontId="2" fillId="0" borderId="4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right"/>
      <protection/>
    </xf>
    <xf numFmtId="0" fontId="5" fillId="0" borderId="24" xfId="61" applyFont="1" applyBorder="1" applyAlignment="1">
      <alignment horizontal="left"/>
      <protection/>
    </xf>
    <xf numFmtId="0" fontId="5" fillId="0" borderId="22" xfId="61" applyFont="1" applyBorder="1" applyAlignment="1">
      <alignment horizontal="left"/>
      <protection/>
    </xf>
    <xf numFmtId="0" fontId="5" fillId="0" borderId="41" xfId="61" applyFont="1" applyBorder="1" applyAlignment="1">
      <alignment horizontal="left"/>
      <protection/>
    </xf>
    <xf numFmtId="0" fontId="5" fillId="0" borderId="99" xfId="61" applyFont="1" applyBorder="1" applyAlignment="1">
      <alignment horizontal="left"/>
      <protection/>
    </xf>
    <xf numFmtId="0" fontId="5" fillId="0" borderId="38" xfId="61" applyFont="1" applyBorder="1" applyAlignment="1">
      <alignment horizontal="left"/>
      <protection/>
    </xf>
    <xf numFmtId="0" fontId="2" fillId="0" borderId="44" xfId="61" applyFont="1" applyBorder="1" applyAlignment="1">
      <alignment horizontal="left"/>
      <protection/>
    </xf>
    <xf numFmtId="0" fontId="2" fillId="0" borderId="45" xfId="61" applyFont="1" applyBorder="1" applyAlignment="1">
      <alignment horizontal="left"/>
      <protection/>
    </xf>
    <xf numFmtId="0" fontId="2" fillId="0" borderId="37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1" fillId="0" borderId="0" xfId="61" applyBorder="1" applyAlignment="1">
      <alignment horizontal="left"/>
      <protection/>
    </xf>
    <xf numFmtId="0" fontId="5" fillId="0" borderId="42" xfId="61" applyFont="1" applyBorder="1" applyAlignment="1">
      <alignment horizontal="left"/>
      <protection/>
    </xf>
    <xf numFmtId="0" fontId="5" fillId="0" borderId="98" xfId="61" applyFont="1" applyBorder="1" applyAlignment="1">
      <alignment horizontal="left"/>
      <protection/>
    </xf>
    <xf numFmtId="0" fontId="5" fillId="0" borderId="39" xfId="61" applyFont="1" applyBorder="1" applyAlignment="1">
      <alignment horizontal="left"/>
      <protection/>
    </xf>
    <xf numFmtId="0" fontId="5" fillId="0" borderId="20" xfId="61" applyFont="1" applyBorder="1" applyAlignment="1">
      <alignment horizontal="left"/>
      <protection/>
    </xf>
    <xf numFmtId="0" fontId="2" fillId="0" borderId="22" xfId="61" applyFont="1" applyBorder="1" applyAlignment="1">
      <alignment horizontal="left"/>
      <protection/>
    </xf>
    <xf numFmtId="0" fontId="2" fillId="0" borderId="43" xfId="61" applyFont="1" applyBorder="1" applyAlignment="1">
      <alignment horizontal="left"/>
      <protection/>
    </xf>
    <xf numFmtId="0" fontId="2" fillId="0" borderId="36" xfId="61" applyFont="1" applyBorder="1" applyAlignment="1">
      <alignment horizontal="left"/>
      <protection/>
    </xf>
    <xf numFmtId="0" fontId="5" fillId="0" borderId="41" xfId="61" applyFont="1" applyBorder="1" applyAlignment="1">
      <alignment horizontal="left"/>
      <protection/>
    </xf>
    <xf numFmtId="0" fontId="5" fillId="0" borderId="99" xfId="61" applyFont="1" applyBorder="1" applyAlignment="1">
      <alignment horizontal="left"/>
      <protection/>
    </xf>
    <xf numFmtId="0" fontId="5" fillId="0" borderId="38" xfId="61" applyFont="1" applyBorder="1" applyAlignment="1">
      <alignment horizontal="left"/>
      <protection/>
    </xf>
    <xf numFmtId="0" fontId="5" fillId="0" borderId="26" xfId="61" applyFont="1" applyBorder="1" applyAlignment="1">
      <alignment horizontal="left"/>
      <protection/>
    </xf>
    <xf numFmtId="0" fontId="30" fillId="0" borderId="0" xfId="61" applyFont="1" applyAlignment="1">
      <alignment horizontal="right"/>
      <protection/>
    </xf>
    <xf numFmtId="0" fontId="2" fillId="0" borderId="24" xfId="61" applyFont="1" applyBorder="1" applyAlignment="1">
      <alignment horizontal="left"/>
      <protection/>
    </xf>
    <xf numFmtId="0" fontId="0" fillId="0" borderId="45" xfId="0" applyBorder="1" applyAlignment="1">
      <alignment horizontal="left"/>
    </xf>
    <xf numFmtId="0" fontId="0" fillId="0" borderId="37" xfId="0" applyBorder="1" applyAlignment="1">
      <alignment horizontal="left"/>
    </xf>
    <xf numFmtId="0" fontId="5" fillId="0" borderId="42" xfId="61" applyFont="1" applyBorder="1" applyAlignment="1">
      <alignment/>
      <protection/>
    </xf>
    <xf numFmtId="0" fontId="5" fillId="0" borderId="98" xfId="61" applyFont="1" applyBorder="1" applyAlignment="1">
      <alignment/>
      <protection/>
    </xf>
    <xf numFmtId="0" fontId="5" fillId="0" borderId="39" xfId="61" applyFont="1" applyBorder="1" applyAlignment="1">
      <alignment/>
      <protection/>
    </xf>
    <xf numFmtId="0" fontId="1" fillId="0" borderId="0" xfId="61" applyAlignment="1">
      <alignment horizontal="left"/>
      <protection/>
    </xf>
    <xf numFmtId="0" fontId="1" fillId="0" borderId="36" xfId="61" applyBorder="1" applyAlignment="1">
      <alignment horizontal="left"/>
      <protection/>
    </xf>
    <xf numFmtId="0" fontId="5" fillId="0" borderId="22" xfId="61" applyFont="1" applyBorder="1" applyAlignment="1">
      <alignment horizontal="left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left" wrapText="1"/>
      <protection/>
    </xf>
    <xf numFmtId="0" fontId="2" fillId="0" borderId="0" xfId="62" applyFont="1" applyBorder="1" applyAlignment="1">
      <alignment horizontal="left" wrapText="1"/>
      <protection/>
    </xf>
    <xf numFmtId="0" fontId="2" fillId="0" borderId="36" xfId="62" applyFont="1" applyBorder="1" applyAlignment="1">
      <alignment horizontal="left" wrapText="1"/>
      <protection/>
    </xf>
    <xf numFmtId="0" fontId="0" fillId="0" borderId="4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6" xfId="0" applyBorder="1" applyAlignment="1">
      <alignment horizontal="left" wrapText="1"/>
    </xf>
    <xf numFmtId="4" fontId="19" fillId="0" borderId="24" xfId="62" applyNumberFormat="1" applyFont="1" applyBorder="1" applyAlignment="1">
      <alignment horizontal="right" wrapText="1"/>
      <protection/>
    </xf>
    <xf numFmtId="0" fontId="23" fillId="0" borderId="24" xfId="0" applyFont="1" applyBorder="1" applyAlignment="1">
      <alignment horizontal="right" wrapText="1"/>
    </xf>
    <xf numFmtId="0" fontId="2" fillId="0" borderId="43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36" xfId="62" applyFont="1" applyBorder="1" applyAlignment="1">
      <alignment horizontal="left"/>
      <protection/>
    </xf>
    <xf numFmtId="0" fontId="2" fillId="0" borderId="24" xfId="62" applyFont="1" applyBorder="1" applyAlignment="1">
      <alignment horizontal="left"/>
      <protection/>
    </xf>
    <xf numFmtId="0" fontId="30" fillId="0" borderId="0" xfId="62" applyFont="1" applyAlignment="1">
      <alignment horizontal="right"/>
      <protection/>
    </xf>
    <xf numFmtId="0" fontId="2" fillId="0" borderId="19" xfId="62" applyFont="1" applyBorder="1" applyAlignment="1">
      <alignment horizontal="right"/>
      <protection/>
    </xf>
    <xf numFmtId="2" fontId="19" fillId="0" borderId="32" xfId="62" applyNumberFormat="1" applyFont="1" applyBorder="1" applyAlignment="1">
      <alignment horizontal="right"/>
      <protection/>
    </xf>
    <xf numFmtId="2" fontId="23" fillId="0" borderId="32" xfId="0" applyNumberFormat="1" applyFont="1" applyBorder="1" applyAlignment="1">
      <alignment horizontal="right"/>
    </xf>
    <xf numFmtId="0" fontId="5" fillId="0" borderId="20" xfId="62" applyFont="1" applyBorder="1" applyAlignment="1">
      <alignment horizontal="left"/>
      <protection/>
    </xf>
    <xf numFmtId="0" fontId="5" fillId="0" borderId="26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36" xfId="62" applyFont="1" applyBorder="1" applyAlignment="1">
      <alignment horizontal="left"/>
      <protection/>
    </xf>
    <xf numFmtId="0" fontId="2" fillId="0" borderId="44" xfId="62" applyFont="1" applyBorder="1" applyAlignment="1">
      <alignment horizontal="left"/>
      <protection/>
    </xf>
    <xf numFmtId="0" fontId="2" fillId="0" borderId="45" xfId="62" applyFont="1" applyBorder="1" applyAlignment="1">
      <alignment horizontal="left"/>
      <protection/>
    </xf>
    <xf numFmtId="0" fontId="2" fillId="0" borderId="37" xfId="62" applyFont="1" applyBorder="1" applyAlignment="1">
      <alignment horizontal="left"/>
      <protection/>
    </xf>
    <xf numFmtId="0" fontId="2" fillId="0" borderId="93" xfId="62" applyFont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/>
      <protection/>
    </xf>
    <xf numFmtId="0" fontId="2" fillId="0" borderId="100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 wrapText="1"/>
      <protection/>
    </xf>
    <xf numFmtId="0" fontId="2" fillId="0" borderId="49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/>
      <protection/>
    </xf>
    <xf numFmtId="0" fontId="2" fillId="0" borderId="24" xfId="62" applyFont="1" applyBorder="1" applyAlignment="1">
      <alignment horizontal="left"/>
      <protection/>
    </xf>
    <xf numFmtId="0" fontId="2" fillId="0" borderId="43" xfId="62" applyFont="1" applyBorder="1" applyAlignment="1">
      <alignment horizontal="left"/>
      <protection/>
    </xf>
    <xf numFmtId="0" fontId="2" fillId="0" borderId="0" xfId="62" applyFont="1" applyBorder="1" applyAlignment="1">
      <alignment horizontal="left"/>
      <protection/>
    </xf>
    <xf numFmtId="0" fontId="2" fillId="0" borderId="36" xfId="62" applyFont="1" applyBorder="1" applyAlignment="1">
      <alignment horizontal="left"/>
      <protection/>
    </xf>
    <xf numFmtId="0" fontId="5" fillId="0" borderId="41" xfId="62" applyFont="1" applyBorder="1" applyAlignment="1">
      <alignment/>
      <protection/>
    </xf>
    <xf numFmtId="0" fontId="5" fillId="0" borderId="99" xfId="62" applyFont="1" applyBorder="1" applyAlignment="1">
      <alignment/>
      <protection/>
    </xf>
    <xf numFmtId="0" fontId="5" fillId="0" borderId="38" xfId="62" applyFont="1" applyBorder="1" applyAlignment="1">
      <alignment/>
      <protection/>
    </xf>
    <xf numFmtId="0" fontId="13" fillId="0" borderId="94" xfId="64" applyFont="1" applyBorder="1" applyAlignment="1">
      <alignment horizontal="center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89" xfId="64" applyFont="1" applyBorder="1" applyAlignment="1">
      <alignment horizontal="center" vertical="center" wrapText="1"/>
      <protection/>
    </xf>
    <xf numFmtId="0" fontId="13" fillId="0" borderId="44" xfId="64" applyFont="1" applyBorder="1" applyAlignment="1">
      <alignment horizontal="center" vertical="center" wrapText="1"/>
      <protection/>
    </xf>
    <xf numFmtId="0" fontId="13" fillId="0" borderId="45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 wrapText="1"/>
      <protection/>
    </xf>
    <xf numFmtId="0" fontId="13" fillId="0" borderId="93" xfId="64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3" fillId="0" borderId="20" xfId="64" applyFont="1" applyBorder="1" applyAlignment="1">
      <alignment horizontal="center"/>
      <protection/>
    </xf>
    <xf numFmtId="0" fontId="15" fillId="0" borderId="43" xfId="64" applyFont="1" applyBorder="1" applyAlignment="1">
      <alignment horizontal="left"/>
      <protection/>
    </xf>
    <xf numFmtId="0" fontId="15" fillId="0" borderId="0" xfId="64" applyFont="1" applyBorder="1" applyAlignment="1">
      <alignment horizontal="left"/>
      <protection/>
    </xf>
    <xf numFmtId="0" fontId="15" fillId="0" borderId="36" xfId="64" applyFont="1" applyBorder="1" applyAlignment="1">
      <alignment horizontal="left"/>
      <protection/>
    </xf>
    <xf numFmtId="0" fontId="13" fillId="0" borderId="43" xfId="64" applyFont="1" applyBorder="1" applyAlignment="1">
      <alignment horizontal="left"/>
      <protection/>
    </xf>
    <xf numFmtId="0" fontId="13" fillId="0" borderId="0" xfId="64" applyFont="1" applyBorder="1" applyAlignment="1">
      <alignment horizontal="left"/>
      <protection/>
    </xf>
    <xf numFmtId="0" fontId="13" fillId="0" borderId="36" xfId="64" applyFont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14" fillId="0" borderId="101" xfId="64" applyFont="1" applyBorder="1" applyAlignment="1">
      <alignment horizontal="left"/>
      <protection/>
    </xf>
    <xf numFmtId="0" fontId="14" fillId="0" borderId="68" xfId="64" applyFont="1" applyBorder="1" applyAlignment="1">
      <alignment horizontal="left"/>
      <protection/>
    </xf>
    <xf numFmtId="0" fontId="14" fillId="0" borderId="102" xfId="64" applyFont="1" applyBorder="1" applyAlignment="1">
      <alignment horizontal="left"/>
      <protection/>
    </xf>
    <xf numFmtId="0" fontId="13" fillId="0" borderId="88" xfId="64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3" fillId="0" borderId="33" xfId="64" applyFont="1" applyBorder="1" applyAlignment="1">
      <alignment horizontal="center"/>
      <protection/>
    </xf>
    <xf numFmtId="0" fontId="13" fillId="0" borderId="43" xfId="64" applyFont="1" applyBorder="1" applyAlignment="1" quotePrefix="1">
      <alignment horizontal="left"/>
      <protection/>
    </xf>
    <xf numFmtId="0" fontId="13" fillId="0" borderId="54" xfId="64" applyFont="1" applyFill="1" applyBorder="1" applyAlignment="1">
      <alignment horizontal="left"/>
      <protection/>
    </xf>
    <xf numFmtId="0" fontId="26" fillId="0" borderId="43" xfId="0" applyFont="1" applyBorder="1" applyAlignment="1">
      <alignment/>
    </xf>
    <xf numFmtId="0" fontId="0" fillId="0" borderId="36" xfId="0" applyBorder="1" applyAlignment="1">
      <alignment/>
    </xf>
    <xf numFmtId="0" fontId="13" fillId="0" borderId="36" xfId="64" applyFont="1" applyFill="1" applyBorder="1" applyAlignment="1">
      <alignment horizontal="left"/>
      <protection/>
    </xf>
    <xf numFmtId="0" fontId="13" fillId="0" borderId="24" xfId="64" applyFont="1" applyFill="1" applyBorder="1" applyAlignment="1">
      <alignment horizontal="left"/>
      <protection/>
    </xf>
    <xf numFmtId="0" fontId="13" fillId="0" borderId="43" xfId="64" applyFont="1" applyFill="1" applyBorder="1" applyAlignment="1">
      <alignment horizontal="left"/>
      <protection/>
    </xf>
    <xf numFmtId="0" fontId="26" fillId="0" borderId="0" xfId="0" applyFont="1" applyBorder="1" applyAlignment="1">
      <alignment/>
    </xf>
    <xf numFmtId="0" fontId="13" fillId="0" borderId="0" xfId="64" applyFont="1" applyFill="1" applyBorder="1" applyAlignment="1">
      <alignment horizontal="left"/>
      <protection/>
    </xf>
    <xf numFmtId="0" fontId="26" fillId="0" borderId="19" xfId="0" applyFont="1" applyBorder="1" applyAlignment="1" quotePrefix="1">
      <alignment/>
    </xf>
    <xf numFmtId="0" fontId="26" fillId="0" borderId="19" xfId="0" applyFont="1" applyBorder="1" applyAlignment="1">
      <alignment/>
    </xf>
    <xf numFmtId="0" fontId="0" fillId="0" borderId="0" xfId="0" applyBorder="1" applyAlignment="1">
      <alignment/>
    </xf>
    <xf numFmtId="0" fontId="13" fillId="0" borderId="43" xfId="63" applyFont="1" applyBorder="1" applyAlignment="1">
      <alignment horizontal="left"/>
      <protection/>
    </xf>
    <xf numFmtId="0" fontId="13" fillId="0" borderId="0" xfId="63" applyFont="1" applyBorder="1" applyAlignment="1">
      <alignment horizontal="left"/>
      <protection/>
    </xf>
    <xf numFmtId="0" fontId="13" fillId="0" borderId="36" xfId="63" applyFont="1" applyBorder="1" applyAlignment="1">
      <alignment horizontal="left"/>
      <protection/>
    </xf>
    <xf numFmtId="49" fontId="2" fillId="0" borderId="57" xfId="63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2" fillId="0" borderId="24" xfId="63" applyFont="1" applyBorder="1" applyAlignment="1">
      <alignment horizontal="left"/>
      <protection/>
    </xf>
    <xf numFmtId="0" fontId="2" fillId="0" borderId="43" xfId="63" applyFont="1" applyBorder="1" applyAlignment="1">
      <alignment horizontal="left"/>
      <protection/>
    </xf>
    <xf numFmtId="0" fontId="1" fillId="0" borderId="0" xfId="63" applyAlignment="1">
      <alignment horizontal="left"/>
      <protection/>
    </xf>
    <xf numFmtId="0" fontId="1" fillId="0" borderId="36" xfId="63" applyBorder="1" applyAlignment="1">
      <alignment horizontal="left"/>
      <protection/>
    </xf>
    <xf numFmtId="0" fontId="13" fillId="0" borderId="88" xfId="6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0" xfId="63" applyFont="1" applyAlignment="1">
      <alignment horizontal="left"/>
      <protection/>
    </xf>
    <xf numFmtId="0" fontId="5" fillId="0" borderId="101" xfId="63" applyFont="1" applyBorder="1" applyAlignment="1">
      <alignment horizontal="left"/>
      <protection/>
    </xf>
    <xf numFmtId="0" fontId="5" fillId="0" borderId="68" xfId="63" applyFont="1" applyBorder="1" applyAlignment="1">
      <alignment horizontal="left"/>
      <protection/>
    </xf>
    <xf numFmtId="0" fontId="5" fillId="0" borderId="102" xfId="63" applyFont="1" applyBorder="1" applyAlignment="1">
      <alignment horizontal="left"/>
      <protection/>
    </xf>
    <xf numFmtId="0" fontId="0" fillId="0" borderId="44" xfId="0" applyBorder="1" applyAlignment="1">
      <alignment horizontal="left"/>
    </xf>
    <xf numFmtId="0" fontId="5" fillId="0" borderId="41" xfId="63" applyFont="1" applyBorder="1" applyAlignment="1">
      <alignment horizontal="left"/>
      <protection/>
    </xf>
    <xf numFmtId="0" fontId="2" fillId="0" borderId="93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169" fontId="6" fillId="0" borderId="22" xfId="63" applyNumberFormat="1" applyFont="1" applyBorder="1" applyAlignment="1">
      <alignment horizontal="right" wrapText="1"/>
      <protection/>
    </xf>
    <xf numFmtId="169" fontId="6" fillId="0" borderId="25" xfId="63" applyNumberFormat="1" applyFont="1" applyBorder="1" applyAlignment="1">
      <alignment horizontal="right"/>
      <protection/>
    </xf>
    <xf numFmtId="0" fontId="5" fillId="0" borderId="42" xfId="63" applyFont="1" applyBorder="1" applyAlignment="1">
      <alignment horizontal="left"/>
      <protection/>
    </xf>
    <xf numFmtId="0" fontId="5" fillId="0" borderId="98" xfId="63" applyFont="1" applyBorder="1" applyAlignment="1">
      <alignment horizontal="left"/>
      <protection/>
    </xf>
    <xf numFmtId="0" fontId="5" fillId="0" borderId="39" xfId="63" applyFont="1" applyBorder="1" applyAlignment="1">
      <alignment horizontal="left"/>
      <protection/>
    </xf>
    <xf numFmtId="0" fontId="2" fillId="0" borderId="42" xfId="63" applyFont="1" applyBorder="1" applyAlignment="1">
      <alignment horizontal="left"/>
      <protection/>
    </xf>
    <xf numFmtId="0" fontId="2" fillId="0" borderId="98" xfId="63" applyFont="1" applyBorder="1" applyAlignment="1">
      <alignment horizontal="left"/>
      <protection/>
    </xf>
    <xf numFmtId="0" fontId="2" fillId="0" borderId="39" xfId="63" applyFont="1" applyBorder="1" applyAlignment="1">
      <alignment horizontal="left"/>
      <protection/>
    </xf>
    <xf numFmtId="0" fontId="2" fillId="0" borderId="45" xfId="63" applyFont="1" applyBorder="1" applyAlignment="1">
      <alignment horizontal="left"/>
      <protection/>
    </xf>
    <xf numFmtId="0" fontId="1" fillId="0" borderId="45" xfId="63" applyBorder="1" applyAlignment="1">
      <alignment horizontal="left"/>
      <protection/>
    </xf>
    <xf numFmtId="0" fontId="5" fillId="0" borderId="20" xfId="63" applyFont="1" applyBorder="1" applyAlignment="1">
      <alignment horizontal="left"/>
      <protection/>
    </xf>
    <xf numFmtId="0" fontId="5" fillId="0" borderId="44" xfId="63" applyFont="1" applyBorder="1" applyAlignment="1">
      <alignment horizontal="left"/>
      <protection/>
    </xf>
    <xf numFmtId="0" fontId="5" fillId="0" borderId="45" xfId="63" applyFont="1" applyBorder="1" applyAlignment="1">
      <alignment horizontal="left"/>
      <protection/>
    </xf>
    <xf numFmtId="0" fontId="5" fillId="0" borderId="37" xfId="63" applyFont="1" applyBorder="1" applyAlignment="1">
      <alignment horizontal="left"/>
      <protection/>
    </xf>
    <xf numFmtId="0" fontId="5" fillId="0" borderId="41" xfId="63" applyFont="1" applyBorder="1" applyAlignment="1">
      <alignment horizontal="left"/>
      <protection/>
    </xf>
    <xf numFmtId="0" fontId="5" fillId="0" borderId="99" xfId="63" applyFont="1" applyBorder="1" applyAlignment="1">
      <alignment horizontal="left"/>
      <protection/>
    </xf>
    <xf numFmtId="0" fontId="5" fillId="0" borderId="38" xfId="63" applyFont="1" applyBorder="1" applyAlignment="1">
      <alignment horizontal="left"/>
      <protection/>
    </xf>
    <xf numFmtId="0" fontId="5" fillId="0" borderId="26" xfId="63" applyFont="1" applyBorder="1" applyAlignment="1">
      <alignment horizontal="left"/>
      <protection/>
    </xf>
    <xf numFmtId="0" fontId="1" fillId="0" borderId="43" xfId="63" applyBorder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0" xfId="63" applyBorder="1" applyAlignment="1">
      <alignment horizontal="left"/>
      <protection/>
    </xf>
    <xf numFmtId="0" fontId="4" fillId="0" borderId="0" xfId="63" applyFont="1" applyBorder="1" applyAlignment="1">
      <alignment horizontal="left"/>
      <protection/>
    </xf>
    <xf numFmtId="0" fontId="1" fillId="0" borderId="52" xfId="63" applyFont="1" applyBorder="1" applyAlignment="1">
      <alignment horizontal="left"/>
      <protection/>
    </xf>
    <xf numFmtId="0" fontId="1" fillId="0" borderId="19" xfId="63" applyFont="1" applyBorder="1" applyAlignment="1">
      <alignment horizontal="left"/>
      <protection/>
    </xf>
    <xf numFmtId="0" fontId="1" fillId="0" borderId="91" xfId="63" applyFont="1" applyBorder="1" applyAlignment="1">
      <alignment horizontal="left"/>
      <protection/>
    </xf>
    <xf numFmtId="0" fontId="18" fillId="0" borderId="43" xfId="63" applyFont="1" applyBorder="1" applyAlignment="1">
      <alignment horizontal="left"/>
      <protection/>
    </xf>
    <xf numFmtId="0" fontId="18" fillId="0" borderId="0" xfId="63" applyFont="1" applyBorder="1" applyAlignment="1">
      <alignment horizontal="left"/>
      <protection/>
    </xf>
    <xf numFmtId="0" fontId="18" fillId="0" borderId="36" xfId="63" applyFont="1" applyBorder="1" applyAlignment="1">
      <alignment horizontal="left"/>
      <protection/>
    </xf>
    <xf numFmtId="0" fontId="12" fillId="0" borderId="94" xfId="63" applyFont="1" applyBorder="1" applyAlignment="1">
      <alignment horizontal="left"/>
      <protection/>
    </xf>
    <xf numFmtId="0" fontId="12" fillId="0" borderId="31" xfId="63" applyFont="1" applyBorder="1" applyAlignment="1">
      <alignment horizontal="left"/>
      <protection/>
    </xf>
    <xf numFmtId="0" fontId="12" fillId="0" borderId="89" xfId="63" applyFont="1" applyBorder="1" applyAlignment="1">
      <alignment horizontal="left"/>
      <protection/>
    </xf>
    <xf numFmtId="0" fontId="0" fillId="0" borderId="79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75" xfId="0" applyFont="1" applyBorder="1" applyAlignment="1">
      <alignment horizontal="left"/>
    </xf>
    <xf numFmtId="0" fontId="1" fillId="0" borderId="43" xfId="63" applyFont="1" applyBorder="1" applyAlignment="1">
      <alignment horizontal="left"/>
      <protection/>
    </xf>
    <xf numFmtId="2" fontId="6" fillId="0" borderId="23" xfId="63" applyNumberFormat="1" applyFont="1" applyBorder="1" applyAlignment="1">
      <alignment horizontal="right"/>
      <protection/>
    </xf>
    <xf numFmtId="2" fontId="6" fillId="0" borderId="30" xfId="63" applyNumberFormat="1" applyFont="1" applyBorder="1" applyAlignment="1">
      <alignment horizontal="right"/>
      <protection/>
    </xf>
    <xf numFmtId="164" fontId="30" fillId="0" borderId="0" xfId="63" applyNumberFormat="1" applyFont="1" applyBorder="1" applyAlignment="1">
      <alignment horizontal="right"/>
      <protection/>
    </xf>
    <xf numFmtId="0" fontId="18" fillId="0" borderId="41" xfId="63" applyFont="1" applyBorder="1" applyAlignment="1">
      <alignment vertical="center" wrapText="1"/>
      <protection/>
    </xf>
    <xf numFmtId="0" fontId="18" fillId="0" borderId="99" xfId="63" applyFont="1" applyBorder="1" applyAlignment="1">
      <alignment vertical="center" wrapText="1"/>
      <protection/>
    </xf>
    <xf numFmtId="0" fontId="18" fillId="0" borderId="38" xfId="63" applyFont="1" applyBorder="1" applyAlignment="1">
      <alignment vertical="center" wrapText="1"/>
      <protection/>
    </xf>
    <xf numFmtId="0" fontId="5" fillId="0" borderId="20" xfId="63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" fillId="0" borderId="98" xfId="63" applyFont="1" applyBorder="1" applyAlignment="1">
      <alignment horizontal="left"/>
      <protection/>
    </xf>
    <xf numFmtId="0" fontId="2" fillId="0" borderId="22" xfId="63" applyFont="1" applyBorder="1" applyAlignment="1">
      <alignment horizontal="left"/>
      <protection/>
    </xf>
    <xf numFmtId="0" fontId="5" fillId="0" borderId="42" xfId="63" applyFont="1" applyBorder="1" applyAlignment="1">
      <alignment/>
      <protection/>
    </xf>
    <xf numFmtId="0" fontId="5" fillId="0" borderId="98" xfId="63" applyFont="1" applyBorder="1" applyAlignment="1">
      <alignment/>
      <protection/>
    </xf>
    <xf numFmtId="0" fontId="5" fillId="0" borderId="39" xfId="63" applyFont="1" applyBorder="1" applyAlignment="1">
      <alignment/>
      <protection/>
    </xf>
    <xf numFmtId="0" fontId="2" fillId="0" borderId="0" xfId="63" applyFont="1" applyBorder="1" applyAlignment="1">
      <alignment horizontal="left"/>
      <protection/>
    </xf>
    <xf numFmtId="0" fontId="2" fillId="0" borderId="36" xfId="63" applyFont="1" applyBorder="1" applyAlignment="1">
      <alignment horizontal="left"/>
      <protection/>
    </xf>
    <xf numFmtId="0" fontId="2" fillId="0" borderId="41" xfId="63" applyFont="1" applyBorder="1" applyAlignment="1">
      <alignment horizontal="left"/>
      <protection/>
    </xf>
    <xf numFmtId="0" fontId="2" fillId="0" borderId="99" xfId="63" applyFont="1" applyBorder="1" applyAlignment="1">
      <alignment horizontal="left"/>
      <protection/>
    </xf>
    <xf numFmtId="0" fontId="2" fillId="0" borderId="38" xfId="63" applyFont="1" applyBorder="1" applyAlignment="1">
      <alignment horizontal="left"/>
      <protection/>
    </xf>
    <xf numFmtId="0" fontId="3" fillId="0" borderId="0" xfId="63" applyFont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4" fillId="0" borderId="0" xfId="63" applyFont="1" applyAlignment="1">
      <alignment horizontal="center"/>
      <protection/>
    </xf>
    <xf numFmtId="0" fontId="2" fillId="0" borderId="4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100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left"/>
      <protection/>
    </xf>
    <xf numFmtId="0" fontId="2" fillId="0" borderId="25" xfId="63" applyFont="1" applyBorder="1" applyAlignment="1">
      <alignment horizontal="left"/>
      <protection/>
    </xf>
    <xf numFmtId="0" fontId="15" fillId="0" borderId="43" xfId="63" applyFont="1" applyBorder="1" applyAlignment="1">
      <alignment horizontal="left"/>
      <protection/>
    </xf>
    <xf numFmtId="0" fontId="15" fillId="0" borderId="0" xfId="63" applyFont="1" applyBorder="1" applyAlignment="1">
      <alignment horizontal="left"/>
      <protection/>
    </xf>
    <xf numFmtId="0" fontId="15" fillId="0" borderId="36" xfId="63" applyFont="1" applyBorder="1" applyAlignment="1">
      <alignment horizontal="left"/>
      <protection/>
    </xf>
    <xf numFmtId="0" fontId="13" fillId="0" borderId="43" xfId="63" applyFont="1" applyBorder="1" applyAlignment="1">
      <alignment horizontal="center"/>
      <protection/>
    </xf>
    <xf numFmtId="0" fontId="33" fillId="0" borderId="43" xfId="63" applyFont="1" applyBorder="1" applyAlignment="1">
      <alignment horizontal="left"/>
      <protection/>
    </xf>
    <xf numFmtId="0" fontId="33" fillId="0" borderId="0" xfId="63" applyFont="1" applyBorder="1" applyAlignment="1">
      <alignment horizontal="left"/>
      <protection/>
    </xf>
    <xf numFmtId="0" fontId="33" fillId="0" borderId="36" xfId="63" applyFont="1" applyBorder="1" applyAlignment="1">
      <alignment horizontal="left"/>
      <protection/>
    </xf>
    <xf numFmtId="0" fontId="33" fillId="0" borderId="101" xfId="63" applyFont="1" applyBorder="1" applyAlignment="1">
      <alignment horizontal="left"/>
      <protection/>
    </xf>
    <xf numFmtId="0" fontId="33" fillId="0" borderId="68" xfId="63" applyFont="1" applyBorder="1" applyAlignment="1">
      <alignment horizontal="left"/>
      <protection/>
    </xf>
    <xf numFmtId="0" fontId="33" fillId="0" borderId="102" xfId="63" applyFont="1" applyBorder="1" applyAlignment="1">
      <alignment horizontal="left"/>
      <protection/>
    </xf>
    <xf numFmtId="0" fontId="13" fillId="0" borderId="43" xfId="63" applyFont="1" applyBorder="1" applyAlignment="1">
      <alignment horizontal="left"/>
      <protection/>
    </xf>
    <xf numFmtId="0" fontId="13" fillId="0" borderId="0" xfId="63" applyFont="1" applyBorder="1" applyAlignment="1">
      <alignment horizontal="left"/>
      <protection/>
    </xf>
    <xf numFmtId="0" fontId="13" fillId="0" borderId="36" xfId="63" applyFont="1" applyBorder="1" applyAlignment="1">
      <alignment horizontal="left"/>
      <protection/>
    </xf>
    <xf numFmtId="0" fontId="13" fillId="0" borderId="52" xfId="63" applyFont="1" applyBorder="1" applyAlignment="1">
      <alignment horizontal="left"/>
      <protection/>
    </xf>
    <xf numFmtId="0" fontId="13" fillId="0" borderId="19" xfId="63" applyFont="1" applyBorder="1" applyAlignment="1">
      <alignment horizontal="left"/>
      <protection/>
    </xf>
    <xf numFmtId="0" fontId="13" fillId="0" borderId="91" xfId="63" applyFont="1" applyBorder="1" applyAlignment="1">
      <alignment horizontal="left"/>
      <protection/>
    </xf>
    <xf numFmtId="0" fontId="5" fillId="0" borderId="41" xfId="63" applyFont="1" applyBorder="1" applyAlignment="1">
      <alignment horizontal="left"/>
      <protection/>
    </xf>
    <xf numFmtId="0" fontId="5" fillId="0" borderId="99" xfId="63" applyFont="1" applyBorder="1" applyAlignment="1">
      <alignment horizontal="left"/>
      <protection/>
    </xf>
    <xf numFmtId="0" fontId="5" fillId="0" borderId="38" xfId="63" applyFont="1" applyBorder="1" applyAlignment="1">
      <alignment horizontal="left"/>
      <protection/>
    </xf>
    <xf numFmtId="0" fontId="2" fillId="0" borderId="44" xfId="63" applyFont="1" applyBorder="1" applyAlignment="1">
      <alignment horizontal="left"/>
      <protection/>
    </xf>
    <xf numFmtId="0" fontId="2" fillId="0" borderId="37" xfId="63" applyFont="1" applyBorder="1" applyAlignment="1">
      <alignment horizontal="left"/>
      <protection/>
    </xf>
    <xf numFmtId="0" fontId="13" fillId="0" borderId="0" xfId="63" applyFont="1" applyBorder="1" applyAlignment="1">
      <alignment horizontal="center"/>
      <protection/>
    </xf>
    <xf numFmtId="0" fontId="13" fillId="0" borderId="36" xfId="63" applyFont="1" applyBorder="1" applyAlignment="1">
      <alignment horizontal="center"/>
      <protection/>
    </xf>
    <xf numFmtId="0" fontId="33" fillId="0" borderId="43" xfId="63" applyFont="1" applyBorder="1" applyAlignment="1">
      <alignment horizontal="left"/>
      <protection/>
    </xf>
    <xf numFmtId="0" fontId="28" fillId="0" borderId="0" xfId="0" applyFont="1" applyBorder="1" applyAlignment="1">
      <alignment/>
    </xf>
    <xf numFmtId="0" fontId="28" fillId="0" borderId="36" xfId="0" applyFont="1" applyBorder="1" applyAlignment="1">
      <alignment/>
    </xf>
    <xf numFmtId="1" fontId="30" fillId="0" borderId="0" xfId="63" applyNumberFormat="1" applyFont="1" applyBorder="1" applyAlignment="1">
      <alignment horizontal="right"/>
      <protection/>
    </xf>
    <xf numFmtId="0" fontId="1" fillId="0" borderId="36" xfId="63" applyFont="1" applyBorder="1" applyAlignment="1">
      <alignment horizontal="left"/>
      <protection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91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left"/>
    </xf>
    <xf numFmtId="0" fontId="25" fillId="0" borderId="68" xfId="0" applyFont="1" applyBorder="1" applyAlignment="1">
      <alignment horizontal="left"/>
    </xf>
    <xf numFmtId="0" fontId="25" fillId="0" borderId="102" xfId="0" applyFont="1" applyBorder="1" applyAlignment="1">
      <alignment horizontal="left"/>
    </xf>
    <xf numFmtId="0" fontId="13" fillId="0" borderId="9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" fillId="0" borderId="0" xfId="64" applyAlignment="1">
      <alignment/>
      <protection/>
    </xf>
    <xf numFmtId="0" fontId="13" fillId="0" borderId="52" xfId="64" applyFont="1" applyBorder="1" applyAlignment="1">
      <alignment horizontal="left"/>
      <protection/>
    </xf>
    <xf numFmtId="0" fontId="13" fillId="0" borderId="19" xfId="64" applyFont="1" applyBorder="1" applyAlignment="1">
      <alignment horizontal="left"/>
      <protection/>
    </xf>
    <xf numFmtId="0" fontId="13" fillId="0" borderId="91" xfId="64" applyFont="1" applyBorder="1" applyAlignment="1">
      <alignment horizontal="left"/>
      <protection/>
    </xf>
    <xf numFmtId="0" fontId="47" fillId="0" borderId="94" xfId="64" applyFont="1" applyBorder="1" applyAlignment="1">
      <alignment horizontal="left"/>
      <protection/>
    </xf>
    <xf numFmtId="0" fontId="47" fillId="0" borderId="31" xfId="64" applyFont="1" applyBorder="1" applyAlignment="1">
      <alignment horizontal="left"/>
      <protection/>
    </xf>
    <xf numFmtId="0" fontId="47" fillId="0" borderId="89" xfId="64" applyFont="1" applyBorder="1" applyAlignment="1">
      <alignment horizontal="left"/>
      <protection/>
    </xf>
    <xf numFmtId="0" fontId="13" fillId="0" borderId="17" xfId="64" applyFont="1" applyBorder="1" applyAlignment="1">
      <alignment horizontal="left"/>
      <protection/>
    </xf>
    <xf numFmtId="0" fontId="47" fillId="0" borderId="17" xfId="64" applyFont="1" applyBorder="1" applyAlignment="1">
      <alignment horizontal="left"/>
      <protection/>
    </xf>
    <xf numFmtId="0" fontId="47" fillId="0" borderId="0" xfId="64" applyFont="1" applyBorder="1" applyAlignment="1">
      <alignment horizontal="left"/>
      <protection/>
    </xf>
    <xf numFmtId="0" fontId="47" fillId="0" borderId="36" xfId="64" applyFont="1" applyBorder="1" applyAlignment="1">
      <alignment horizontal="left"/>
      <protection/>
    </xf>
    <xf numFmtId="0" fontId="15" fillId="0" borderId="17" xfId="64" applyFont="1" applyBorder="1" applyAlignment="1">
      <alignment horizontal="left"/>
      <protection/>
    </xf>
    <xf numFmtId="0" fontId="14" fillId="0" borderId="94" xfId="64" applyFont="1" applyBorder="1" applyAlignment="1">
      <alignment horizontal="center" vertical="center" wrapText="1"/>
      <protection/>
    </xf>
    <xf numFmtId="0" fontId="14" fillId="0" borderId="31" xfId="64" applyFont="1" applyBorder="1" applyAlignment="1">
      <alignment horizontal="center" vertical="center" wrapText="1"/>
      <protection/>
    </xf>
    <xf numFmtId="0" fontId="14" fillId="0" borderId="89" xfId="64" applyFont="1" applyBorder="1" applyAlignment="1">
      <alignment horizontal="center" vertical="center" wrapText="1"/>
      <protection/>
    </xf>
    <xf numFmtId="0" fontId="14" fillId="0" borderId="44" xfId="64" applyFont="1" applyBorder="1" applyAlignment="1">
      <alignment horizontal="center" vertical="center" wrapText="1"/>
      <protection/>
    </xf>
    <xf numFmtId="0" fontId="14" fillId="0" borderId="45" xfId="64" applyFont="1" applyBorder="1" applyAlignment="1">
      <alignment horizontal="center" vertical="center" wrapText="1"/>
      <protection/>
    </xf>
    <xf numFmtId="0" fontId="14" fillId="0" borderId="37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right"/>
      <protection/>
    </xf>
    <xf numFmtId="0" fontId="13" fillId="0" borderId="0" xfId="64" applyFont="1" applyBorder="1" applyAlignment="1">
      <alignment horizontal="right"/>
      <protection/>
    </xf>
    <xf numFmtId="0" fontId="12" fillId="0" borderId="0" xfId="64" applyFont="1" applyAlignment="1">
      <alignment horizontal="center" wrapText="1"/>
      <protection/>
    </xf>
    <xf numFmtId="0" fontId="12" fillId="0" borderId="0" xfId="64" applyFont="1" applyAlignment="1">
      <alignment horizontal="center"/>
      <protection/>
    </xf>
    <xf numFmtId="0" fontId="47" fillId="0" borderId="101" xfId="64" applyFont="1" applyBorder="1" applyAlignment="1">
      <alignment horizontal="left"/>
      <protection/>
    </xf>
    <xf numFmtId="0" fontId="47" fillId="0" borderId="68" xfId="64" applyFont="1" applyBorder="1" applyAlignment="1">
      <alignment horizontal="left"/>
      <protection/>
    </xf>
    <xf numFmtId="0" fontId="47" fillId="0" borderId="102" xfId="64" applyFont="1" applyBorder="1" applyAlignment="1">
      <alignment horizontal="left"/>
      <protection/>
    </xf>
    <xf numFmtId="0" fontId="13" fillId="0" borderId="43" xfId="64" applyFont="1" applyBorder="1" applyAlignment="1">
      <alignment horizontal="center"/>
      <protection/>
    </xf>
    <xf numFmtId="0" fontId="13" fillId="0" borderId="0" xfId="64" applyFont="1" applyBorder="1" applyAlignment="1">
      <alignment horizontal="center"/>
      <protection/>
    </xf>
    <xf numFmtId="0" fontId="13" fillId="0" borderId="36" xfId="64" applyFont="1" applyBorder="1" applyAlignment="1">
      <alignment horizontal="center"/>
      <protection/>
    </xf>
    <xf numFmtId="0" fontId="47" fillId="0" borderId="43" xfId="64" applyFont="1" applyBorder="1" applyAlignment="1">
      <alignment horizontal="left"/>
      <protection/>
    </xf>
    <xf numFmtId="0" fontId="47" fillId="0" borderId="43" xfId="64" applyFont="1" applyBorder="1" applyAlignment="1">
      <alignment horizontal="left" wrapText="1"/>
      <protection/>
    </xf>
    <xf numFmtId="0" fontId="13" fillId="0" borderId="19" xfId="64" applyFont="1" applyBorder="1" applyAlignment="1">
      <alignment horizontal="center"/>
      <protection/>
    </xf>
    <xf numFmtId="0" fontId="13" fillId="0" borderId="17" xfId="64" applyFont="1" applyBorder="1" applyAlignment="1">
      <alignment horizontal="center"/>
      <protection/>
    </xf>
    <xf numFmtId="0" fontId="13" fillId="0" borderId="55" xfId="64" applyFont="1" applyBorder="1" applyAlignment="1">
      <alignment horizontal="left"/>
      <protection/>
    </xf>
    <xf numFmtId="0" fontId="47" fillId="0" borderId="92" xfId="64" applyFont="1" applyBorder="1" applyAlignment="1">
      <alignment horizontal="left"/>
      <protection/>
    </xf>
    <xf numFmtId="0" fontId="13" fillId="0" borderId="16" xfId="64" applyFont="1" applyBorder="1" applyAlignment="1">
      <alignment horizontal="left"/>
      <protection/>
    </xf>
    <xf numFmtId="0" fontId="13" fillId="0" borderId="24" xfId="64" applyFont="1" applyBorder="1" applyAlignment="1">
      <alignment horizontal="left"/>
      <protection/>
    </xf>
    <xf numFmtId="0" fontId="13" fillId="0" borderId="27" xfId="64" applyFont="1" applyBorder="1" applyAlignment="1">
      <alignment horizontal="left"/>
      <protection/>
    </xf>
    <xf numFmtId="0" fontId="13" fillId="0" borderId="54" xfId="64" applyFont="1" applyBorder="1" applyAlignment="1">
      <alignment horizontal="left"/>
      <protection/>
    </xf>
    <xf numFmtId="0" fontId="1" fillId="0" borderId="43" xfId="64" applyBorder="1" applyAlignment="1">
      <alignment horizontal="left"/>
      <protection/>
    </xf>
    <xf numFmtId="0" fontId="1" fillId="0" borderId="0" xfId="64" applyBorder="1" applyAlignment="1">
      <alignment horizontal="left"/>
      <protection/>
    </xf>
    <xf numFmtId="0" fontId="1" fillId="0" borderId="36" xfId="64" applyBorder="1" applyAlignment="1">
      <alignment horizontal="left"/>
      <protection/>
    </xf>
    <xf numFmtId="0" fontId="1" fillId="0" borderId="0" xfId="64" applyAlignment="1">
      <alignment horizontal="left"/>
      <protection/>
    </xf>
    <xf numFmtId="2" fontId="31" fillId="0" borderId="0" xfId="0" applyNumberFormat="1" applyFont="1" applyBorder="1" applyAlignment="1">
      <alignment horizontal="right"/>
    </xf>
    <xf numFmtId="4" fontId="30" fillId="0" borderId="0" xfId="64" applyNumberFormat="1" applyFont="1" applyAlignment="1">
      <alignment horizontal="right"/>
      <protection/>
    </xf>
    <xf numFmtId="4" fontId="29" fillId="0" borderId="0" xfId="64" applyNumberFormat="1" applyFont="1" applyBorder="1" applyAlignment="1">
      <alignment horizontal="right"/>
      <protection/>
    </xf>
    <xf numFmtId="0" fontId="13" fillId="0" borderId="100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3" fillId="0" borderId="49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49" xfId="64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0" borderId="59" xfId="67" applyFont="1" applyBorder="1" applyAlignment="1">
      <alignment horizontal="center" vertical="center" wrapText="1"/>
      <protection/>
    </xf>
    <xf numFmtId="0" fontId="2" fillId="0" borderId="21" xfId="67" applyFont="1" applyBorder="1" applyAlignment="1">
      <alignment horizontal="center" vertical="center" wrapText="1"/>
      <protection/>
    </xf>
    <xf numFmtId="0" fontId="36" fillId="0" borderId="20" xfId="64" applyFont="1" applyBorder="1" applyAlignment="1">
      <alignment horizontal="left"/>
      <protection/>
    </xf>
    <xf numFmtId="0" fontId="37" fillId="0" borderId="20" xfId="0" applyFont="1" applyBorder="1" applyAlignment="1">
      <alignment/>
    </xf>
    <xf numFmtId="0" fontId="34" fillId="0" borderId="26" xfId="0" applyFont="1" applyBorder="1" applyAlignment="1">
      <alignment/>
    </xf>
    <xf numFmtId="0" fontId="3" fillId="0" borderId="17" xfId="65" applyFont="1" applyBorder="1" applyAlignment="1">
      <alignment horizontal="left"/>
      <protection/>
    </xf>
    <xf numFmtId="0" fontId="1" fillId="0" borderId="17" xfId="6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 horizontal="left"/>
    </xf>
    <xf numFmtId="0" fontId="30" fillId="0" borderId="0" xfId="65" applyFont="1" applyAlignment="1">
      <alignment horizontal="right"/>
      <protection/>
    </xf>
    <xf numFmtId="0" fontId="4" fillId="0" borderId="0" xfId="65" applyFont="1" applyAlignment="1">
      <alignment horizontal="center"/>
      <protection/>
    </xf>
    <xf numFmtId="0" fontId="1" fillId="0" borderId="19" xfId="65" applyBorder="1" applyAlignment="1">
      <alignment horizontal="right"/>
      <protection/>
    </xf>
    <xf numFmtId="0" fontId="1" fillId="0" borderId="100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 vertical="center"/>
      <protection/>
    </xf>
    <xf numFmtId="0" fontId="1" fillId="0" borderId="20" xfId="65" applyFont="1" applyBorder="1" applyAlignment="1">
      <alignment horizontal="center" vertical="center"/>
      <protection/>
    </xf>
    <xf numFmtId="0" fontId="1" fillId="0" borderId="49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1" fillId="0" borderId="59" xfId="65" applyFont="1" applyBorder="1" applyAlignment="1">
      <alignment horizontal="center" vertical="center"/>
      <protection/>
    </xf>
    <xf numFmtId="0" fontId="1" fillId="0" borderId="21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horizontal="center"/>
      <protection/>
    </xf>
    <xf numFmtId="0" fontId="1" fillId="0" borderId="20" xfId="65" applyFont="1" applyBorder="1" applyAlignment="1">
      <alignment horizontal="center"/>
      <protection/>
    </xf>
    <xf numFmtId="0" fontId="3" fillId="0" borderId="15" xfId="65" applyFont="1" applyBorder="1" applyAlignment="1">
      <alignment horizontal="left"/>
      <protection/>
    </xf>
    <xf numFmtId="0" fontId="3" fillId="0" borderId="22" xfId="65" applyFont="1" applyBorder="1" applyAlignment="1">
      <alignment horizontal="left"/>
      <protection/>
    </xf>
    <xf numFmtId="0" fontId="3" fillId="0" borderId="16" xfId="65" applyFont="1" applyBorder="1" applyAlignment="1">
      <alignment horizontal="left"/>
      <protection/>
    </xf>
    <xf numFmtId="0" fontId="3" fillId="0" borderId="24" xfId="65" applyFont="1" applyBorder="1" applyAlignment="1">
      <alignment horizontal="left"/>
      <protection/>
    </xf>
    <xf numFmtId="0" fontId="1" fillId="0" borderId="0" xfId="65" applyFont="1" applyBorder="1" applyAlignment="1">
      <alignment horizontal="left"/>
      <protection/>
    </xf>
    <xf numFmtId="0" fontId="1" fillId="0" borderId="36" xfId="65" applyFont="1" applyBorder="1" applyAlignment="1">
      <alignment horizontal="left"/>
      <protection/>
    </xf>
    <xf numFmtId="0" fontId="1" fillId="0" borderId="28" xfId="65" applyFont="1" applyBorder="1" applyAlignment="1">
      <alignment horizontal="left"/>
      <protection/>
    </xf>
    <xf numFmtId="0" fontId="1" fillId="0" borderId="45" xfId="65" applyFont="1" applyBorder="1" applyAlignment="1">
      <alignment horizontal="left"/>
      <protection/>
    </xf>
    <xf numFmtId="0" fontId="1" fillId="0" borderId="37" xfId="65" applyFont="1" applyBorder="1" applyAlignment="1">
      <alignment horizontal="left"/>
      <protection/>
    </xf>
    <xf numFmtId="0" fontId="4" fillId="0" borderId="18" xfId="65" applyFont="1" applyBorder="1" applyAlignment="1">
      <alignment horizontal="left"/>
      <protection/>
    </xf>
    <xf numFmtId="0" fontId="4" fillId="0" borderId="26" xfId="65" applyFont="1" applyBorder="1" applyAlignment="1">
      <alignment horizontal="left"/>
      <protection/>
    </xf>
    <xf numFmtId="0" fontId="1" fillId="0" borderId="16" xfId="65" applyFont="1" applyBorder="1" applyAlignment="1">
      <alignment horizontal="left"/>
      <protection/>
    </xf>
    <xf numFmtId="0" fontId="1" fillId="0" borderId="24" xfId="65" applyFont="1" applyBorder="1" applyAlignment="1">
      <alignment horizontal="left"/>
      <protection/>
    </xf>
    <xf numFmtId="0" fontId="30" fillId="0" borderId="0" xfId="66" applyFont="1" applyAlignment="1">
      <alignment horizontal="right"/>
      <protection/>
    </xf>
    <xf numFmtId="0" fontId="4" fillId="0" borderId="0" xfId="66" applyFont="1" applyAlignment="1">
      <alignment horizontal="center"/>
      <protection/>
    </xf>
    <xf numFmtId="0" fontId="1" fillId="0" borderId="19" xfId="66" applyBorder="1" applyAlignment="1">
      <alignment horizontal="right"/>
      <protection/>
    </xf>
    <xf numFmtId="0" fontId="2" fillId="0" borderId="88" xfId="66" applyFont="1" applyBorder="1" applyAlignment="1">
      <alignment horizontal="center" vertical="center" wrapText="1"/>
      <protection/>
    </xf>
    <xf numFmtId="0" fontId="2" fillId="0" borderId="16" xfId="66" applyFont="1" applyBorder="1" applyAlignment="1">
      <alignment horizontal="center" vertical="center" wrapText="1"/>
      <protection/>
    </xf>
    <xf numFmtId="0" fontId="2" fillId="0" borderId="106" xfId="66" applyFont="1" applyBorder="1" applyAlignment="1">
      <alignment horizontal="center" vertical="center" wrapText="1"/>
      <protection/>
    </xf>
    <xf numFmtId="0" fontId="2" fillId="0" borderId="49" xfId="66" applyFont="1" applyBorder="1" applyAlignment="1">
      <alignment horizontal="center" vertical="center" wrapText="1"/>
      <protection/>
    </xf>
    <xf numFmtId="0" fontId="2" fillId="0" borderId="38" xfId="66" applyFont="1" applyBorder="1" applyAlignment="1">
      <alignment horizontal="center" vertical="center" wrapText="1"/>
      <protection/>
    </xf>
    <xf numFmtId="0" fontId="2" fillId="0" borderId="20" xfId="66" applyFont="1" applyBorder="1" applyAlignment="1">
      <alignment horizontal="center" vertical="center" wrapText="1"/>
      <protection/>
    </xf>
    <xf numFmtId="0" fontId="2" fillId="0" borderId="39" xfId="66" applyFont="1" applyBorder="1" applyAlignment="1">
      <alignment horizontal="center" vertical="center" wrapText="1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2" fillId="0" borderId="49" xfId="66" applyFont="1" applyBorder="1" applyAlignment="1">
      <alignment horizontal="center"/>
      <protection/>
    </xf>
    <xf numFmtId="0" fontId="2" fillId="0" borderId="20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1" fillId="0" borderId="15" xfId="66" applyFont="1" applyBorder="1" applyAlignment="1">
      <alignment horizontal="center" wrapText="1"/>
      <protection/>
    </xf>
    <xf numFmtId="0" fontId="1" fillId="0" borderId="13" xfId="66" applyBorder="1" applyAlignment="1">
      <alignment horizontal="center"/>
      <protection/>
    </xf>
    <xf numFmtId="0" fontId="1" fillId="0" borderId="42" xfId="66" applyFont="1" applyBorder="1" applyAlignment="1">
      <alignment horizontal="center" wrapText="1"/>
      <protection/>
    </xf>
    <xf numFmtId="0" fontId="1" fillId="0" borderId="98" xfId="66" applyBorder="1" applyAlignment="1">
      <alignment horizontal="center"/>
      <protection/>
    </xf>
    <xf numFmtId="0" fontId="1" fillId="0" borderId="39" xfId="66" applyBorder="1" applyAlignment="1">
      <alignment horizontal="center"/>
      <protection/>
    </xf>
    <xf numFmtId="0" fontId="1" fillId="0" borderId="44" xfId="66" applyBorder="1" applyAlignment="1">
      <alignment horizontal="center"/>
      <protection/>
    </xf>
    <xf numFmtId="0" fontId="1" fillId="0" borderId="45" xfId="66" applyBorder="1" applyAlignment="1">
      <alignment horizontal="center"/>
      <protection/>
    </xf>
    <xf numFmtId="0" fontId="1" fillId="0" borderId="37" xfId="66" applyBorder="1" applyAlignment="1">
      <alignment horizontal="center"/>
      <protection/>
    </xf>
    <xf numFmtId="0" fontId="1" fillId="0" borderId="22" xfId="66" applyFont="1" applyBorder="1" applyAlignment="1">
      <alignment horizontal="center" wrapText="1"/>
      <protection/>
    </xf>
    <xf numFmtId="0" fontId="1" fillId="0" borderId="25" xfId="66" applyBorder="1" applyAlignment="1">
      <alignment horizontal="center"/>
      <protection/>
    </xf>
    <xf numFmtId="2" fontId="1" fillId="0" borderId="22" xfId="66" applyNumberFormat="1" applyFont="1" applyBorder="1" applyAlignment="1" quotePrefix="1">
      <alignment horizontal="right"/>
      <protection/>
    </xf>
    <xf numFmtId="2" fontId="1" fillId="0" borderId="25" xfId="66" applyNumberFormat="1" applyBorder="1" applyAlignment="1">
      <alignment horizontal="right"/>
      <protection/>
    </xf>
    <xf numFmtId="4" fontId="1" fillId="0" borderId="22" xfId="66" applyNumberFormat="1" applyFont="1" applyBorder="1" applyAlignment="1" quotePrefix="1">
      <alignment horizontal="right"/>
      <protection/>
    </xf>
    <xf numFmtId="4" fontId="1" fillId="0" borderId="25" xfId="66" applyNumberFormat="1" applyBorder="1" applyAlignment="1">
      <alignment horizontal="right"/>
      <protection/>
    </xf>
    <xf numFmtId="4" fontId="3" fillId="0" borderId="23" xfId="66" applyNumberFormat="1" applyFont="1" applyBorder="1" applyAlignment="1">
      <alignment horizontal="center"/>
      <protection/>
    </xf>
    <xf numFmtId="4" fontId="3" fillId="0" borderId="30" xfId="66" applyNumberFormat="1" applyFont="1" applyBorder="1" applyAlignment="1">
      <alignment horizontal="center"/>
      <protection/>
    </xf>
    <xf numFmtId="0" fontId="1" fillId="0" borderId="41" xfId="66" applyFont="1" applyBorder="1" applyAlignment="1">
      <alignment horizontal="center" wrapText="1"/>
      <protection/>
    </xf>
    <xf numFmtId="0" fontId="1" fillId="0" borderId="99" xfId="66" applyBorder="1" applyAlignment="1">
      <alignment horizontal="center"/>
      <protection/>
    </xf>
    <xf numFmtId="0" fontId="1" fillId="0" borderId="38" xfId="66" applyBorder="1" applyAlignment="1">
      <alignment horizont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23" xfId="66" applyFont="1" applyBorder="1" applyAlignment="1">
      <alignment horizontal="center" vertical="center"/>
      <protection/>
    </xf>
    <xf numFmtId="4" fontId="1" fillId="0" borderId="22" xfId="66" applyNumberFormat="1" applyFont="1" applyBorder="1" applyAlignment="1">
      <alignment horizontal="right"/>
      <protection/>
    </xf>
    <xf numFmtId="4" fontId="1" fillId="0" borderId="25" xfId="66" applyNumberFormat="1" applyFont="1" applyBorder="1" applyAlignment="1">
      <alignment horizontal="right"/>
      <protection/>
    </xf>
    <xf numFmtId="0" fontId="1" fillId="0" borderId="38" xfId="66" applyFont="1" applyBorder="1" applyAlignment="1">
      <alignment horizontal="center" wrapText="1"/>
      <protection/>
    </xf>
    <xf numFmtId="0" fontId="1" fillId="0" borderId="20" xfId="66" applyBorder="1" applyAlignment="1">
      <alignment horizontal="center"/>
      <protection/>
    </xf>
    <xf numFmtId="0" fontId="1" fillId="0" borderId="41" xfId="66" applyFont="1" applyBorder="1" applyAlignment="1" quotePrefix="1">
      <alignment horizontal="center" vertical="center" wrapText="1"/>
      <protection/>
    </xf>
    <xf numFmtId="0" fontId="0" fillId="0" borderId="9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66" applyAlignment="1">
      <alignment horizontal="center"/>
      <protection/>
    </xf>
    <xf numFmtId="0" fontId="4" fillId="0" borderId="58" xfId="66" applyFont="1" applyBorder="1" applyAlignment="1">
      <alignment horizontal="left"/>
      <protection/>
    </xf>
    <xf numFmtId="0" fontId="4" fillId="0" borderId="26" xfId="66" applyFont="1" applyBorder="1" applyAlignment="1">
      <alignment horizontal="left"/>
      <protection/>
    </xf>
    <xf numFmtId="0" fontId="30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 wrapText="1"/>
      <protection/>
    </xf>
    <xf numFmtId="0" fontId="4" fillId="0" borderId="0" xfId="56" applyFont="1" applyAlignment="1">
      <alignment horizontal="left"/>
      <protection/>
    </xf>
    <xf numFmtId="0" fontId="1" fillId="0" borderId="0" xfId="56" applyAlignment="1">
      <alignment horizontal="left"/>
      <protection/>
    </xf>
    <xf numFmtId="0" fontId="19" fillId="0" borderId="0" xfId="56" applyFont="1" applyAlignment="1">
      <alignment horizontal="left"/>
      <protection/>
    </xf>
    <xf numFmtId="0" fontId="1" fillId="0" borderId="0" xfId="56" applyAlignment="1">
      <alignment horizontal="center"/>
      <protection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/>
      <protection/>
    </xf>
    <xf numFmtId="0" fontId="1" fillId="0" borderId="0" xfId="56" applyAlignment="1">
      <alignment/>
      <protection/>
    </xf>
    <xf numFmtId="0" fontId="1" fillId="0" borderId="0" xfId="56" applyFont="1" applyAlignment="1" quotePrefix="1">
      <alignment horizontal="left"/>
      <protection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left"/>
      <protection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5" fillId="0" borderId="64" xfId="0" applyFont="1" applyBorder="1" applyAlignment="1">
      <alignment wrapText="1"/>
    </xf>
    <xf numFmtId="0" fontId="25" fillId="0" borderId="60" xfId="0" applyFont="1" applyBorder="1" applyAlignment="1">
      <alignment wrapText="1"/>
    </xf>
    <xf numFmtId="0" fontId="25" fillId="0" borderId="3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25" fillId="0" borderId="84" xfId="0" applyFont="1" applyBorder="1" applyAlignment="1">
      <alignment horizontal="center" wrapText="1"/>
    </xf>
    <xf numFmtId="0" fontId="26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84" xfId="0" applyNumberFormat="1" applyBorder="1" applyAlignment="1">
      <alignment/>
    </xf>
    <xf numFmtId="0" fontId="39" fillId="0" borderId="20" xfId="0" applyFont="1" applyBorder="1" applyAlignment="1">
      <alignment/>
    </xf>
    <xf numFmtId="4" fontId="27" fillId="0" borderId="20" xfId="0" applyNumberFormat="1" applyFont="1" applyBorder="1" applyAlignment="1">
      <alignment/>
    </xf>
    <xf numFmtId="4" fontId="27" fillId="0" borderId="84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84" xfId="0" applyNumberFormat="1" applyFont="1" applyBorder="1" applyAlignment="1">
      <alignment/>
    </xf>
    <xf numFmtId="0" fontId="26" fillId="0" borderId="20" xfId="0" applyFont="1" applyBorder="1" applyAlignment="1" quotePrefix="1">
      <alignment/>
    </xf>
    <xf numFmtId="0" fontId="39" fillId="0" borderId="33" xfId="0" applyFont="1" applyBorder="1" applyAlignment="1">
      <alignment/>
    </xf>
    <xf numFmtId="4" fontId="27" fillId="0" borderId="33" xfId="0" applyNumberFormat="1" applyFont="1" applyBorder="1" applyAlignment="1">
      <alignment/>
    </xf>
    <xf numFmtId="4" fontId="27" fillId="0" borderId="85" xfId="0" applyNumberFormat="1" applyFont="1" applyBorder="1" applyAlignment="1">
      <alignment/>
    </xf>
    <xf numFmtId="0" fontId="30" fillId="0" borderId="0" xfId="0" applyFont="1" applyBorder="1" applyAlignment="1">
      <alignment horizontal="right"/>
    </xf>
    <xf numFmtId="0" fontId="26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107" xfId="0" applyNumberFormat="1" applyBorder="1" applyAlignment="1">
      <alignment/>
    </xf>
    <xf numFmtId="0" fontId="26" fillId="0" borderId="41" xfId="0" applyFont="1" applyBorder="1" applyAlignment="1">
      <alignment/>
    </xf>
    <xf numFmtId="0" fontId="26" fillId="0" borderId="99" xfId="0" applyFont="1" applyBorder="1" applyAlignment="1">
      <alignment/>
    </xf>
    <xf numFmtId="0" fontId="26" fillId="0" borderId="38" xfId="0" applyFont="1" applyBorder="1" applyAlignment="1">
      <alignment/>
    </xf>
    <xf numFmtId="4" fontId="0" fillId="0" borderId="41" xfId="0" applyNumberFormat="1" applyBorder="1" applyAlignment="1">
      <alignment/>
    </xf>
    <xf numFmtId="0" fontId="0" fillId="0" borderId="108" xfId="0" applyBorder="1" applyAlignment="1">
      <alignment/>
    </xf>
    <xf numFmtId="4" fontId="0" fillId="0" borderId="10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85" xfId="0" applyNumberFormat="1" applyFont="1" applyBorder="1" applyAlignment="1">
      <alignment/>
    </xf>
    <xf numFmtId="0" fontId="25" fillId="0" borderId="61" xfId="0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109" xfId="0" applyNumberFormat="1" applyFont="1" applyBorder="1" applyAlignment="1">
      <alignment/>
    </xf>
    <xf numFmtId="0" fontId="26" fillId="0" borderId="22" xfId="0" applyFont="1" applyBorder="1" applyAlignment="1" quotePrefix="1">
      <alignment/>
    </xf>
    <xf numFmtId="0" fontId="26" fillId="0" borderId="22" xfId="0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10" xfId="0" applyNumberFormat="1" applyBorder="1" applyAlignment="1">
      <alignment/>
    </xf>
    <xf numFmtId="0" fontId="0" fillId="0" borderId="82" xfId="0" applyBorder="1" applyAlignment="1" quotePrefix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4" fontId="0" fillId="0" borderId="111" xfId="0" applyNumberFormat="1" applyBorder="1" applyAlignment="1">
      <alignment/>
    </xf>
    <xf numFmtId="4" fontId="0" fillId="0" borderId="113" xfId="0" applyNumberFormat="1" applyBorder="1" applyAlignment="1">
      <alignment/>
    </xf>
    <xf numFmtId="4" fontId="27" fillId="0" borderId="41" xfId="0" applyNumberFormat="1" applyFont="1" applyBorder="1" applyAlignment="1">
      <alignment/>
    </xf>
    <xf numFmtId="4" fontId="27" fillId="0" borderId="60" xfId="0" applyNumberFormat="1" applyFont="1" applyBorder="1" applyAlignment="1">
      <alignment/>
    </xf>
    <xf numFmtId="4" fontId="28" fillId="0" borderId="33" xfId="0" applyNumberFormat="1" applyFont="1" applyBorder="1" applyAlignment="1">
      <alignment/>
    </xf>
    <xf numFmtId="4" fontId="28" fillId="0" borderId="85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14" xfId="0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115" xfId="0" applyFont="1" applyBorder="1" applyAlignment="1">
      <alignment horizontal="center"/>
    </xf>
    <xf numFmtId="0" fontId="26" fillId="0" borderId="101" xfId="0" applyFont="1" applyBorder="1" applyAlignment="1">
      <alignment/>
    </xf>
    <xf numFmtId="0" fontId="0" fillId="0" borderId="68" xfId="0" applyBorder="1" applyAlignment="1">
      <alignment/>
    </xf>
    <xf numFmtId="0" fontId="0" fillId="0" borderId="10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26" fillId="0" borderId="36" xfId="0" applyFont="1" applyBorder="1" applyAlignment="1">
      <alignment/>
    </xf>
    <xf numFmtId="0" fontId="26" fillId="0" borderId="43" xfId="0" applyFont="1" applyBorder="1" applyAlignment="1" quotePrefix="1">
      <alignment/>
    </xf>
    <xf numFmtId="3" fontId="0" fillId="0" borderId="43" xfId="0" applyNumberFormat="1" applyBorder="1" applyAlignment="1">
      <alignment/>
    </xf>
    <xf numFmtId="0" fontId="0" fillId="0" borderId="70" xfId="0" applyBorder="1" applyAlignment="1">
      <alignment/>
    </xf>
    <xf numFmtId="0" fontId="26" fillId="0" borderId="43" xfId="0" applyFont="1" applyFill="1" applyBorder="1" applyAlignment="1" quotePrefix="1">
      <alignment/>
    </xf>
    <xf numFmtId="0" fontId="26" fillId="0" borderId="0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6" fillId="0" borderId="43" xfId="0" applyFont="1" applyFill="1" applyBorder="1" applyAlignment="1">
      <alignment/>
    </xf>
    <xf numFmtId="0" fontId="39" fillId="0" borderId="4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36" xfId="0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70" xfId="0" applyNumberFormat="1" applyFont="1" applyBorder="1" applyAlignment="1">
      <alignment/>
    </xf>
    <xf numFmtId="0" fontId="26" fillId="0" borderId="79" xfId="0" applyFont="1" applyFill="1" applyBorder="1" applyAlignment="1">
      <alignment/>
    </xf>
    <xf numFmtId="0" fontId="26" fillId="0" borderId="61" xfId="0" applyFont="1" applyFill="1" applyBorder="1" applyAlignment="1">
      <alignment/>
    </xf>
    <xf numFmtId="0" fontId="26" fillId="0" borderId="75" xfId="0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0" fontId="25" fillId="0" borderId="7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8" xfId="0" applyFont="1" applyBorder="1" applyAlignment="1">
      <alignment/>
    </xf>
    <xf numFmtId="0" fontId="26" fillId="0" borderId="5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2" xfId="0" applyFont="1" applyBorder="1" applyAlignment="1">
      <alignment/>
    </xf>
    <xf numFmtId="0" fontId="26" fillId="0" borderId="72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6" fillId="0" borderId="76" xfId="0" applyFont="1" applyBorder="1" applyAlignment="1">
      <alignment/>
    </xf>
    <xf numFmtId="0" fontId="26" fillId="0" borderId="68" xfId="0" applyFont="1" applyBorder="1" applyAlignment="1">
      <alignment/>
    </xf>
    <xf numFmtId="3" fontId="25" fillId="0" borderId="68" xfId="0" applyNumberFormat="1" applyFont="1" applyBorder="1" applyAlignment="1">
      <alignment horizontal="center"/>
    </xf>
    <xf numFmtId="3" fontId="25" fillId="0" borderId="74" xfId="0" applyNumberFormat="1" applyFont="1" applyBorder="1" applyAlignment="1">
      <alignment horizontal="center"/>
    </xf>
    <xf numFmtId="0" fontId="26" fillId="0" borderId="7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43" xfId="0" applyBorder="1" applyAlignment="1">
      <alignment horizontal="center"/>
    </xf>
    <xf numFmtId="0" fontId="39" fillId="0" borderId="77" xfId="0" applyFont="1" applyBorder="1" applyAlignment="1">
      <alignment/>
    </xf>
    <xf numFmtId="0" fontId="39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26" fillId="0" borderId="78" xfId="0" applyFont="1" applyBorder="1" applyAlignment="1">
      <alignment/>
    </xf>
    <xf numFmtId="0" fontId="26" fillId="0" borderId="6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17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0" fillId="0" borderId="101" xfId="0" applyBorder="1" applyAlignment="1">
      <alignment/>
    </xf>
    <xf numFmtId="3" fontId="0" fillId="0" borderId="101" xfId="0" applyNumberFormat="1" applyBorder="1" applyAlignment="1">
      <alignment/>
    </xf>
    <xf numFmtId="3" fontId="0" fillId="0" borderId="102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3" xfId="0" applyBorder="1" applyAlignment="1">
      <alignment/>
    </xf>
    <xf numFmtId="0" fontId="0" fillId="0" borderId="79" xfId="0" applyBorder="1" applyAlignment="1">
      <alignment/>
    </xf>
    <xf numFmtId="0" fontId="0" fillId="0" borderId="75" xfId="0" applyBorder="1" applyAlignment="1">
      <alignment/>
    </xf>
    <xf numFmtId="0" fontId="25" fillId="0" borderId="0" xfId="0" applyFont="1" applyAlignment="1">
      <alignment horizontal="center" vertical="justify" wrapText="1"/>
    </xf>
    <xf numFmtId="0" fontId="25" fillId="0" borderId="56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74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25" fillId="0" borderId="101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72" xfId="0" applyFill="1" applyBorder="1" applyAlignment="1">
      <alignment/>
    </xf>
    <xf numFmtId="3" fontId="0" fillId="0" borderId="79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0" fillId="0" borderId="0" xfId="0" applyBorder="1" applyAlignment="1">
      <alignment horizontal="right"/>
    </xf>
    <xf numFmtId="3" fontId="0" fillId="0" borderId="24" xfId="0" applyNumberFormat="1" applyBorder="1" applyAlignment="1">
      <alignment/>
    </xf>
    <xf numFmtId="0" fontId="0" fillId="0" borderId="73" xfId="0" applyBorder="1" applyAlignment="1">
      <alignment/>
    </xf>
    <xf numFmtId="3" fontId="0" fillId="0" borderId="0" xfId="0" applyNumberFormat="1" applyFill="1" applyBorder="1" applyAlignment="1">
      <alignment/>
    </xf>
    <xf numFmtId="0" fontId="39" fillId="0" borderId="76" xfId="0" applyFont="1" applyBorder="1" applyAlignment="1">
      <alignment horizontal="center" wrapText="1"/>
    </xf>
    <xf numFmtId="0" fontId="39" fillId="0" borderId="78" xfId="0" applyFont="1" applyBorder="1" applyAlignment="1">
      <alignment horizontal="center" wrapText="1"/>
    </xf>
    <xf numFmtId="0" fontId="25" fillId="0" borderId="10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26" fillId="0" borderId="79" xfId="0" applyFont="1" applyBorder="1" applyAlignment="1">
      <alignment/>
    </xf>
    <xf numFmtId="0" fontId="26" fillId="0" borderId="75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25" fillId="0" borderId="76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3" fontId="0" fillId="0" borderId="77" xfId="0" applyNumberFormat="1" applyBorder="1" applyAlignment="1">
      <alignment/>
    </xf>
    <xf numFmtId="0" fontId="0" fillId="0" borderId="61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 quotePrefix="1">
      <alignment/>
    </xf>
    <xf numFmtId="3" fontId="0" fillId="0" borderId="75" xfId="0" applyNumberForma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40" fillId="0" borderId="101" xfId="0" applyFont="1" applyBorder="1" applyAlignment="1">
      <alignment horizontal="center" vertical="center" wrapText="1"/>
    </xf>
    <xf numFmtId="0" fontId="40" fillId="0" borderId="10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79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95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68" xfId="0" applyBorder="1" applyAlignment="1">
      <alignment horizontal="center"/>
    </xf>
    <xf numFmtId="0" fontId="27" fillId="0" borderId="61" xfId="0" applyFont="1" applyBorder="1" applyAlignment="1">
      <alignment horizontal="right"/>
    </xf>
    <xf numFmtId="3" fontId="25" fillId="0" borderId="4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5" fillId="0" borderId="56" xfId="0" applyFont="1" applyBorder="1" applyAlignment="1">
      <alignment/>
    </xf>
    <xf numFmtId="0" fontId="25" fillId="0" borderId="101" xfId="0" applyFont="1" applyBorder="1" applyAlignment="1">
      <alignment/>
    </xf>
    <xf numFmtId="0" fontId="0" fillId="0" borderId="76" xfId="0" applyBorder="1" applyAlignment="1">
      <alignment/>
    </xf>
    <xf numFmtId="3" fontId="45" fillId="0" borderId="77" xfId="0" applyNumberFormat="1" applyFont="1" applyBorder="1" applyAlignment="1">
      <alignment/>
    </xf>
    <xf numFmtId="3" fontId="45" fillId="0" borderId="70" xfId="0" applyNumberFormat="1" applyFont="1" applyBorder="1" applyAlignment="1">
      <alignment/>
    </xf>
    <xf numFmtId="3" fontId="45" fillId="0" borderId="43" xfId="0" applyNumberFormat="1" applyFont="1" applyBorder="1" applyAlignment="1">
      <alignment/>
    </xf>
    <xf numFmtId="3" fontId="25" fillId="0" borderId="77" xfId="0" applyNumberFormat="1" applyFont="1" applyBorder="1" applyAlignment="1">
      <alignment/>
    </xf>
    <xf numFmtId="0" fontId="46" fillId="0" borderId="24" xfId="0" applyFont="1" applyFill="1" applyBorder="1" applyAlignment="1">
      <alignment/>
    </xf>
    <xf numFmtId="3" fontId="46" fillId="0" borderId="43" xfId="0" applyNumberFormat="1" applyFont="1" applyBorder="1" applyAlignment="1">
      <alignment/>
    </xf>
    <xf numFmtId="3" fontId="46" fillId="0" borderId="70" xfId="0" applyNumberFormat="1" applyFont="1" applyBorder="1" applyAlignment="1">
      <alignment/>
    </xf>
    <xf numFmtId="0" fontId="25" fillId="0" borderId="56" xfId="0" applyFont="1" applyFill="1" applyBorder="1" applyAlignment="1">
      <alignment/>
    </xf>
    <xf numFmtId="3" fontId="0" fillId="0" borderId="74" xfId="0" applyNumberFormat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46" fillId="0" borderId="43" xfId="0" applyNumberFormat="1" applyFont="1" applyFill="1" applyBorder="1" applyAlignment="1">
      <alignment/>
    </xf>
    <xf numFmtId="3" fontId="46" fillId="0" borderId="70" xfId="0" applyNumberFormat="1" applyFont="1" applyFill="1" applyBorder="1" applyAlignment="1">
      <alignment/>
    </xf>
    <xf numFmtId="0" fontId="0" fillId="0" borderId="101" xfId="0" applyFill="1" applyBorder="1" applyAlignment="1">
      <alignment/>
    </xf>
    <xf numFmtId="3" fontId="23" fillId="0" borderId="77" xfId="0" applyNumberFormat="1" applyFont="1" applyBorder="1" applyAlignment="1">
      <alignment/>
    </xf>
    <xf numFmtId="0" fontId="23" fillId="0" borderId="70" xfId="0" applyFont="1" applyBorder="1" applyAlignment="1">
      <alignment/>
    </xf>
    <xf numFmtId="3" fontId="27" fillId="0" borderId="77" xfId="0" applyNumberFormat="1" applyFont="1" applyBorder="1" applyAlignment="1">
      <alignment/>
    </xf>
    <xf numFmtId="0" fontId="27" fillId="0" borderId="70" xfId="0" applyFont="1" applyBorder="1" applyAlignment="1">
      <alignment/>
    </xf>
    <xf numFmtId="3" fontId="27" fillId="0" borderId="70" xfId="0" applyNumberFormat="1" applyFont="1" applyBorder="1" applyAlignment="1">
      <alignment/>
    </xf>
    <xf numFmtId="0" fontId="0" fillId="0" borderId="77" xfId="0" applyBorder="1" applyAlignment="1">
      <alignment/>
    </xf>
    <xf numFmtId="3" fontId="23" fillId="0" borderId="76" xfId="0" applyNumberFormat="1" applyFont="1" applyBorder="1" applyAlignment="1">
      <alignment/>
    </xf>
    <xf numFmtId="0" fontId="23" fillId="0" borderId="74" xfId="0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1szm" xfId="56"/>
    <cellStyle name="Normál_1aszm" xfId="57"/>
    <cellStyle name="Normál_1bszm" xfId="58"/>
    <cellStyle name="Normál_1cszm" xfId="59"/>
    <cellStyle name="Normál_1dszm" xfId="60"/>
    <cellStyle name="Normál_2aszm" xfId="61"/>
    <cellStyle name="Normál_2bszm" xfId="62"/>
    <cellStyle name="Normál_3aszm" xfId="63"/>
    <cellStyle name="Normál_3cszm" xfId="64"/>
    <cellStyle name="Normál_7szm" xfId="65"/>
    <cellStyle name="Normál_9szm" xfId="66"/>
    <cellStyle name="Normál_Munkafüzet2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9" width="13.875" style="43" customWidth="1"/>
  </cols>
  <sheetData>
    <row r="1" spans="6:9" ht="15">
      <c r="F1" s="900" t="s">
        <v>947</v>
      </c>
      <c r="G1" s="900"/>
      <c r="H1" s="900"/>
      <c r="I1" s="900"/>
    </row>
    <row r="3" spans="1:9" ht="12.75">
      <c r="A3" s="901" t="s">
        <v>1051</v>
      </c>
      <c r="B3" s="901"/>
      <c r="C3" s="901"/>
      <c r="D3" s="901"/>
      <c r="E3" s="901"/>
      <c r="F3" s="901"/>
      <c r="G3" s="901"/>
      <c r="H3" s="901"/>
      <c r="I3" s="901"/>
    </row>
    <row r="4" spans="1:9" ht="12.75">
      <c r="A4" s="903" t="s">
        <v>693</v>
      </c>
      <c r="B4" s="901"/>
      <c r="C4" s="901"/>
      <c r="D4" s="901"/>
      <c r="E4" s="901"/>
      <c r="F4" s="901"/>
      <c r="G4" s="901"/>
      <c r="H4" s="901"/>
      <c r="I4" s="901"/>
    </row>
    <row r="5" spans="1:9" ht="12.75">
      <c r="A5" s="904"/>
      <c r="B5" s="904"/>
      <c r="C5" s="904"/>
      <c r="D5" s="904"/>
      <c r="E5" s="904"/>
      <c r="F5" s="904"/>
      <c r="G5" s="904"/>
      <c r="H5" s="904"/>
      <c r="I5" s="904"/>
    </row>
    <row r="6" spans="3:9" ht="12.75">
      <c r="C6" s="44"/>
      <c r="D6" s="44"/>
      <c r="E6" s="44"/>
      <c r="F6" s="44"/>
      <c r="G6" s="44"/>
      <c r="H6" s="44"/>
      <c r="I6" s="44"/>
    </row>
    <row r="7" spans="6:9" ht="13.5" thickBot="1">
      <c r="F7" s="902" t="s">
        <v>719</v>
      </c>
      <c r="G7" s="902"/>
      <c r="H7" s="902"/>
      <c r="I7" s="902"/>
    </row>
    <row r="8" spans="1:9" ht="13.5" thickTop="1">
      <c r="A8" s="869" t="s">
        <v>720</v>
      </c>
      <c r="B8" s="871" t="s">
        <v>721</v>
      </c>
      <c r="C8" s="871"/>
      <c r="D8" s="871"/>
      <c r="E8" s="871"/>
      <c r="F8" s="864" t="s">
        <v>1035</v>
      </c>
      <c r="G8" s="864" t="s">
        <v>717</v>
      </c>
      <c r="H8" s="864" t="s">
        <v>718</v>
      </c>
      <c r="I8" s="866" t="s">
        <v>949</v>
      </c>
    </row>
    <row r="9" spans="1:9" ht="12.75">
      <c r="A9" s="870"/>
      <c r="B9" s="872"/>
      <c r="C9" s="872"/>
      <c r="D9" s="872"/>
      <c r="E9" s="872"/>
      <c r="F9" s="899"/>
      <c r="G9" s="865"/>
      <c r="H9" s="865"/>
      <c r="I9" s="867"/>
    </row>
    <row r="10" spans="1:9" ht="12.75">
      <c r="A10" s="45"/>
      <c r="B10" s="905" t="s">
        <v>722</v>
      </c>
      <c r="C10" s="905"/>
      <c r="D10" s="905"/>
      <c r="E10" s="905"/>
      <c r="F10" s="167"/>
      <c r="G10" s="167"/>
      <c r="H10" s="167"/>
      <c r="I10" s="348"/>
    </row>
    <row r="11" spans="1:9" ht="12.75">
      <c r="A11" s="45"/>
      <c r="B11" s="905" t="s">
        <v>723</v>
      </c>
      <c r="C11" s="905"/>
      <c r="D11" s="905"/>
      <c r="E11" s="905"/>
      <c r="F11" s="167"/>
      <c r="G11" s="167"/>
      <c r="H11" s="167"/>
      <c r="I11" s="348"/>
    </row>
    <row r="12" spans="1:9" ht="12.75">
      <c r="A12" s="46" t="s">
        <v>724</v>
      </c>
      <c r="B12" s="845" t="s">
        <v>725</v>
      </c>
      <c r="C12" s="845"/>
      <c r="D12" s="845"/>
      <c r="E12" s="845"/>
      <c r="F12" s="176">
        <f>SUM(F13:F16)</f>
        <v>263272</v>
      </c>
      <c r="G12" s="176">
        <f>SUM(G13:G16)</f>
        <v>301727</v>
      </c>
      <c r="H12" s="176">
        <f>SUM(H13:H16)</f>
        <v>305682</v>
      </c>
      <c r="I12" s="342">
        <f>H12/G12*100</f>
        <v>101.31078756624365</v>
      </c>
    </row>
    <row r="13" spans="1:9" ht="12.75">
      <c r="A13" s="47"/>
      <c r="B13" s="832" t="s">
        <v>785</v>
      </c>
      <c r="C13" s="835"/>
      <c r="D13" s="835"/>
      <c r="E13" s="836"/>
      <c r="F13" s="178">
        <v>27360</v>
      </c>
      <c r="G13" s="178">
        <v>41049</v>
      </c>
      <c r="H13" s="178">
        <v>45252</v>
      </c>
      <c r="I13" s="344">
        <f aca="true" t="shared" si="0" ref="I13:I59">H13/G13*100</f>
        <v>110.23898267923701</v>
      </c>
    </row>
    <row r="14" spans="1:9" ht="12.75">
      <c r="A14" s="47"/>
      <c r="B14" s="832" t="s">
        <v>786</v>
      </c>
      <c r="C14" s="835"/>
      <c r="D14" s="835"/>
      <c r="E14" s="836"/>
      <c r="F14" s="178">
        <v>60800</v>
      </c>
      <c r="G14" s="178">
        <v>70453</v>
      </c>
      <c r="H14" s="178">
        <v>70453</v>
      </c>
      <c r="I14" s="344">
        <f t="shared" si="0"/>
        <v>100</v>
      </c>
    </row>
    <row r="15" spans="1:9" ht="12.75">
      <c r="A15" s="47"/>
      <c r="B15" s="832" t="s">
        <v>875</v>
      </c>
      <c r="C15" s="835"/>
      <c r="D15" s="835"/>
      <c r="E15" s="836"/>
      <c r="F15" s="178">
        <v>163920</v>
      </c>
      <c r="G15" s="178">
        <v>168143</v>
      </c>
      <c r="H15" s="178">
        <v>168144</v>
      </c>
      <c r="I15" s="344">
        <f t="shared" si="0"/>
        <v>100.00059473186514</v>
      </c>
    </row>
    <row r="16" spans="1:9" ht="12.75">
      <c r="A16" s="47"/>
      <c r="B16" s="832" t="s">
        <v>928</v>
      </c>
      <c r="C16" s="835"/>
      <c r="D16" s="835"/>
      <c r="E16" s="836"/>
      <c r="F16" s="178">
        <v>11192</v>
      </c>
      <c r="G16" s="178">
        <v>22082</v>
      </c>
      <c r="H16" s="178">
        <v>21833</v>
      </c>
      <c r="I16" s="344">
        <f t="shared" si="0"/>
        <v>98.87238474775836</v>
      </c>
    </row>
    <row r="17" spans="1:9" ht="12.75">
      <c r="A17" s="47" t="s">
        <v>726</v>
      </c>
      <c r="B17" s="841" t="s">
        <v>727</v>
      </c>
      <c r="C17" s="841"/>
      <c r="D17" s="841"/>
      <c r="E17" s="841"/>
      <c r="F17" s="179">
        <f>F18+F19+F22+F27</f>
        <v>935371</v>
      </c>
      <c r="G17" s="179">
        <f>G18+G19+G22+G27</f>
        <v>354367</v>
      </c>
      <c r="H17" s="179">
        <f>H18+H19+H22+H27</f>
        <v>354135</v>
      </c>
      <c r="I17" s="343">
        <f t="shared" si="0"/>
        <v>99.93453114990956</v>
      </c>
    </row>
    <row r="18" spans="1:9" ht="12.75">
      <c r="A18" s="49" t="s">
        <v>728</v>
      </c>
      <c r="B18" s="841" t="s">
        <v>729</v>
      </c>
      <c r="C18" s="841"/>
      <c r="D18" s="841"/>
      <c r="E18" s="841"/>
      <c r="F18" s="180">
        <v>0</v>
      </c>
      <c r="G18" s="180">
        <v>0</v>
      </c>
      <c r="H18" s="180">
        <v>0</v>
      </c>
      <c r="I18" s="349">
        <v>0</v>
      </c>
    </row>
    <row r="19" spans="1:9" ht="12.75">
      <c r="A19" s="49" t="s">
        <v>730</v>
      </c>
      <c r="B19" s="841" t="s">
        <v>731</v>
      </c>
      <c r="C19" s="841"/>
      <c r="D19" s="841"/>
      <c r="E19" s="841"/>
      <c r="F19" s="180">
        <f>SUM(F20:F21)</f>
        <v>51320</v>
      </c>
      <c r="G19" s="180">
        <f>SUM(G20:G21)</f>
        <v>53164</v>
      </c>
      <c r="H19" s="180">
        <f>SUM(H20:H21)</f>
        <v>53164</v>
      </c>
      <c r="I19" s="349">
        <f t="shared" si="0"/>
        <v>100</v>
      </c>
    </row>
    <row r="20" spans="1:9" ht="12.75">
      <c r="A20" s="49"/>
      <c r="B20" s="832" t="s">
        <v>847</v>
      </c>
      <c r="C20" s="835"/>
      <c r="D20" s="835"/>
      <c r="E20" s="836"/>
      <c r="F20" s="178">
        <v>17320</v>
      </c>
      <c r="G20" s="178">
        <v>17708</v>
      </c>
      <c r="H20" s="178">
        <v>17708</v>
      </c>
      <c r="I20" s="344">
        <f t="shared" si="0"/>
        <v>100</v>
      </c>
    </row>
    <row r="21" spans="1:9" ht="12.75">
      <c r="A21" s="49"/>
      <c r="B21" s="832" t="s">
        <v>1004</v>
      </c>
      <c r="C21" s="835"/>
      <c r="D21" s="835"/>
      <c r="E21" s="836"/>
      <c r="F21" s="178">
        <v>34000</v>
      </c>
      <c r="G21" s="178">
        <v>35456</v>
      </c>
      <c r="H21" s="178">
        <v>35456</v>
      </c>
      <c r="I21" s="344">
        <f t="shared" si="0"/>
        <v>100</v>
      </c>
    </row>
    <row r="22" spans="1:9" ht="12.75">
      <c r="A22" s="49" t="s">
        <v>732</v>
      </c>
      <c r="B22" s="841" t="s">
        <v>733</v>
      </c>
      <c r="C22" s="841"/>
      <c r="D22" s="841"/>
      <c r="E22" s="841"/>
      <c r="F22" s="180">
        <f>SUM(F23:F26)</f>
        <v>879451</v>
      </c>
      <c r="G22" s="180">
        <f>SUM(G23:G26)</f>
        <v>295931</v>
      </c>
      <c r="H22" s="180">
        <f>SUM(H23:H26)</f>
        <v>295931</v>
      </c>
      <c r="I22" s="349">
        <f t="shared" si="0"/>
        <v>100</v>
      </c>
    </row>
    <row r="23" spans="1:9" ht="12.75">
      <c r="A23" s="49"/>
      <c r="B23" s="832" t="s">
        <v>1005</v>
      </c>
      <c r="C23" s="835"/>
      <c r="D23" s="835"/>
      <c r="E23" s="836"/>
      <c r="F23" s="178">
        <v>49841</v>
      </c>
      <c r="G23" s="178">
        <v>49841</v>
      </c>
      <c r="H23" s="178">
        <v>49841</v>
      </c>
      <c r="I23" s="344">
        <f t="shared" si="0"/>
        <v>100</v>
      </c>
    </row>
    <row r="24" spans="1:9" ht="12.75">
      <c r="A24" s="49"/>
      <c r="B24" s="832" t="s">
        <v>1006</v>
      </c>
      <c r="C24" s="835"/>
      <c r="D24" s="835"/>
      <c r="E24" s="836"/>
      <c r="F24" s="178">
        <v>231732</v>
      </c>
      <c r="G24" s="178">
        <v>228689</v>
      </c>
      <c r="H24" s="178">
        <v>228689</v>
      </c>
      <c r="I24" s="344">
        <f t="shared" si="0"/>
        <v>100</v>
      </c>
    </row>
    <row r="25" spans="1:9" ht="12.75">
      <c r="A25" s="49"/>
      <c r="B25" s="832" t="s">
        <v>1007</v>
      </c>
      <c r="C25" s="835"/>
      <c r="D25" s="835"/>
      <c r="E25" s="836"/>
      <c r="F25" s="178">
        <v>578278</v>
      </c>
      <c r="G25" s="178">
        <v>0</v>
      </c>
      <c r="H25" s="178">
        <v>0</v>
      </c>
      <c r="I25" s="344">
        <v>0</v>
      </c>
    </row>
    <row r="26" spans="1:9" ht="12.75">
      <c r="A26" s="49"/>
      <c r="B26" s="832" t="s">
        <v>1008</v>
      </c>
      <c r="C26" s="835"/>
      <c r="D26" s="835"/>
      <c r="E26" s="836"/>
      <c r="F26" s="178">
        <v>19600</v>
      </c>
      <c r="G26" s="178">
        <v>17401</v>
      </c>
      <c r="H26" s="178">
        <v>17401</v>
      </c>
      <c r="I26" s="344">
        <f t="shared" si="0"/>
        <v>100</v>
      </c>
    </row>
    <row r="27" spans="1:9" ht="12.75">
      <c r="A27" s="49" t="s">
        <v>734</v>
      </c>
      <c r="B27" s="841" t="s">
        <v>937</v>
      </c>
      <c r="C27" s="841"/>
      <c r="D27" s="841"/>
      <c r="E27" s="841"/>
      <c r="F27" s="180">
        <f>SUM(F28:F31)</f>
        <v>4600</v>
      </c>
      <c r="G27" s="180">
        <f>SUM(G28:G31)</f>
        <v>5272</v>
      </c>
      <c r="H27" s="180">
        <f>SUM(H28:H31)</f>
        <v>5040</v>
      </c>
      <c r="I27" s="349">
        <f t="shared" si="0"/>
        <v>95.59939301972686</v>
      </c>
    </row>
    <row r="28" spans="1:9" ht="12.75">
      <c r="A28" s="49"/>
      <c r="B28" s="832" t="s">
        <v>1009</v>
      </c>
      <c r="C28" s="835"/>
      <c r="D28" s="835"/>
      <c r="E28" s="836"/>
      <c r="F28" s="178">
        <v>1100</v>
      </c>
      <c r="G28" s="178">
        <v>1022</v>
      </c>
      <c r="H28" s="178">
        <v>1022</v>
      </c>
      <c r="I28" s="344">
        <f t="shared" si="0"/>
        <v>100</v>
      </c>
    </row>
    <row r="29" spans="1:9" ht="12.75">
      <c r="A29" s="49"/>
      <c r="B29" s="832" t="s">
        <v>736</v>
      </c>
      <c r="C29" s="835"/>
      <c r="D29" s="835"/>
      <c r="E29" s="836"/>
      <c r="F29" s="178">
        <v>2500</v>
      </c>
      <c r="G29" s="178">
        <v>2393</v>
      </c>
      <c r="H29" s="178">
        <v>2393</v>
      </c>
      <c r="I29" s="344">
        <f t="shared" si="0"/>
        <v>100</v>
      </c>
    </row>
    <row r="30" spans="1:9" ht="12.75">
      <c r="A30" s="49"/>
      <c r="B30" s="832" t="s">
        <v>1036</v>
      </c>
      <c r="C30" s="833"/>
      <c r="D30" s="833"/>
      <c r="E30" s="834"/>
      <c r="F30" s="178">
        <v>0</v>
      </c>
      <c r="G30" s="178">
        <v>857</v>
      </c>
      <c r="H30" s="178">
        <v>857</v>
      </c>
      <c r="I30" s="344">
        <v>0</v>
      </c>
    </row>
    <row r="31" spans="1:9" ht="12.75">
      <c r="A31" s="50"/>
      <c r="B31" s="856" t="s">
        <v>1011</v>
      </c>
      <c r="C31" s="842"/>
      <c r="D31" s="842"/>
      <c r="E31" s="857"/>
      <c r="F31" s="181">
        <v>1000</v>
      </c>
      <c r="G31" s="181">
        <v>1000</v>
      </c>
      <c r="H31" s="181">
        <v>768</v>
      </c>
      <c r="I31" s="346">
        <f t="shared" si="0"/>
        <v>76.8</v>
      </c>
    </row>
    <row r="32" spans="1:9" ht="12.75">
      <c r="A32" s="51"/>
      <c r="B32" s="875" t="s">
        <v>737</v>
      </c>
      <c r="C32" s="876"/>
      <c r="D32" s="876"/>
      <c r="E32" s="877"/>
      <c r="F32" s="182"/>
      <c r="G32" s="187"/>
      <c r="H32" s="187"/>
      <c r="I32" s="342"/>
    </row>
    <row r="33" spans="1:9" ht="12.75">
      <c r="A33" s="52" t="s">
        <v>738</v>
      </c>
      <c r="B33" s="845" t="s">
        <v>739</v>
      </c>
      <c r="C33" s="845"/>
      <c r="D33" s="845"/>
      <c r="E33" s="845"/>
      <c r="F33" s="183">
        <f>F34+F37+F51+F53+F54+F52</f>
        <v>90875</v>
      </c>
      <c r="G33" s="183">
        <f>G34+G37+G51+G53+G54+G52+G59</f>
        <v>867336</v>
      </c>
      <c r="H33" s="183">
        <f>H34+H37+H51+H53+H54+H52+H59</f>
        <v>867336</v>
      </c>
      <c r="I33" s="183">
        <f>H33/G33*100</f>
        <v>100</v>
      </c>
    </row>
    <row r="34" spans="1:9" ht="12.75">
      <c r="A34" s="49" t="s">
        <v>740</v>
      </c>
      <c r="B34" s="841" t="s">
        <v>741</v>
      </c>
      <c r="C34" s="841"/>
      <c r="D34" s="841"/>
      <c r="E34" s="841"/>
      <c r="F34" s="180">
        <f>SUM(F35:F36)</f>
        <v>0</v>
      </c>
      <c r="G34" s="180">
        <f>SUM(G35:G36)</f>
        <v>577397</v>
      </c>
      <c r="H34" s="180">
        <f>SUM(H35:H36)</f>
        <v>577397</v>
      </c>
      <c r="I34" s="344">
        <f t="shared" si="0"/>
        <v>100</v>
      </c>
    </row>
    <row r="35" spans="1:9" ht="12.75">
      <c r="A35" s="49"/>
      <c r="B35" s="832" t="s">
        <v>1012</v>
      </c>
      <c r="C35" s="835"/>
      <c r="D35" s="835"/>
      <c r="E35" s="836"/>
      <c r="F35" s="178">
        <v>0</v>
      </c>
      <c r="G35" s="178">
        <v>20987</v>
      </c>
      <c r="H35" s="178">
        <v>20987</v>
      </c>
      <c r="I35" s="344">
        <f t="shared" si="0"/>
        <v>100</v>
      </c>
    </row>
    <row r="36" spans="1:9" ht="12.75">
      <c r="A36" s="49"/>
      <c r="B36" s="832" t="s">
        <v>1013</v>
      </c>
      <c r="C36" s="835"/>
      <c r="D36" s="835"/>
      <c r="E36" s="836"/>
      <c r="F36" s="178">
        <v>0</v>
      </c>
      <c r="G36" s="178">
        <v>556410</v>
      </c>
      <c r="H36" s="178">
        <v>556410</v>
      </c>
      <c r="I36" s="344">
        <f t="shared" si="0"/>
        <v>100</v>
      </c>
    </row>
    <row r="37" spans="1:9" ht="12.75">
      <c r="A37" s="49" t="s">
        <v>742</v>
      </c>
      <c r="B37" s="841" t="s">
        <v>743</v>
      </c>
      <c r="C37" s="841"/>
      <c r="D37" s="841"/>
      <c r="E37" s="841"/>
      <c r="F37" s="180">
        <f>SUM(F38:F50)</f>
        <v>555</v>
      </c>
      <c r="G37" s="180">
        <f>SUM(G38:G50)</f>
        <v>60134</v>
      </c>
      <c r="H37" s="180">
        <f>SUM(H38:H50)</f>
        <v>60134</v>
      </c>
      <c r="I37" s="349">
        <f t="shared" si="0"/>
        <v>100</v>
      </c>
    </row>
    <row r="38" spans="1:9" ht="12.75">
      <c r="A38" s="49"/>
      <c r="B38" s="832" t="s">
        <v>997</v>
      </c>
      <c r="C38" s="835"/>
      <c r="D38" s="835"/>
      <c r="E38" s="836"/>
      <c r="F38" s="178">
        <v>555</v>
      </c>
      <c r="G38" s="178">
        <v>571</v>
      </c>
      <c r="H38" s="178">
        <v>571</v>
      </c>
      <c r="I38" s="344">
        <f t="shared" si="0"/>
        <v>100</v>
      </c>
    </row>
    <row r="39" spans="1:9" ht="12.75">
      <c r="A39" s="49"/>
      <c r="B39" s="832" t="s">
        <v>998</v>
      </c>
      <c r="C39" s="837"/>
      <c r="D39" s="837"/>
      <c r="E39" s="834"/>
      <c r="F39" s="178">
        <v>0</v>
      </c>
      <c r="G39" s="178">
        <v>2160</v>
      </c>
      <c r="H39" s="178">
        <v>2160</v>
      </c>
      <c r="I39" s="344">
        <f t="shared" si="0"/>
        <v>100</v>
      </c>
    </row>
    <row r="40" spans="1:9" ht="12.75">
      <c r="A40" s="49"/>
      <c r="B40" s="832" t="s">
        <v>996</v>
      </c>
      <c r="C40" s="837"/>
      <c r="D40" s="837"/>
      <c r="E40" s="834"/>
      <c r="F40" s="178">
        <v>0</v>
      </c>
      <c r="G40" s="178">
        <v>203</v>
      </c>
      <c r="H40" s="178">
        <v>203</v>
      </c>
      <c r="I40" s="344">
        <f t="shared" si="0"/>
        <v>100</v>
      </c>
    </row>
    <row r="41" spans="1:9" ht="12.75">
      <c r="A41" s="49"/>
      <c r="B41" s="832" t="s">
        <v>1037</v>
      </c>
      <c r="C41" s="833"/>
      <c r="D41" s="833"/>
      <c r="E41" s="834"/>
      <c r="F41" s="178">
        <v>0</v>
      </c>
      <c r="G41" s="178">
        <v>509</v>
      </c>
      <c r="H41" s="178">
        <v>509</v>
      </c>
      <c r="I41" s="344">
        <f t="shared" si="0"/>
        <v>100</v>
      </c>
    </row>
    <row r="42" spans="1:9" ht="12.75">
      <c r="A42" s="49"/>
      <c r="B42" s="832" t="s">
        <v>1038</v>
      </c>
      <c r="C42" s="833"/>
      <c r="D42" s="833"/>
      <c r="E42" s="834"/>
      <c r="F42" s="178">
        <v>0</v>
      </c>
      <c r="G42" s="178">
        <v>8347</v>
      </c>
      <c r="H42" s="178">
        <v>8347</v>
      </c>
      <c r="I42" s="344">
        <f t="shared" si="0"/>
        <v>100</v>
      </c>
    </row>
    <row r="43" spans="1:9" ht="12.75">
      <c r="A43" s="49"/>
      <c r="B43" s="832" t="s">
        <v>999</v>
      </c>
      <c r="C43" s="833"/>
      <c r="D43" s="833"/>
      <c r="E43" s="834"/>
      <c r="F43" s="178">
        <v>0</v>
      </c>
      <c r="G43" s="178">
        <v>2318</v>
      </c>
      <c r="H43" s="178">
        <v>2318</v>
      </c>
      <c r="I43" s="344">
        <f t="shared" si="0"/>
        <v>100</v>
      </c>
    </row>
    <row r="44" spans="1:9" ht="12.75">
      <c r="A44" s="49"/>
      <c r="B44" s="832" t="s">
        <v>1039</v>
      </c>
      <c r="C44" s="833"/>
      <c r="D44" s="833"/>
      <c r="E44" s="834"/>
      <c r="F44" s="178">
        <v>0</v>
      </c>
      <c r="G44" s="178">
        <v>26844</v>
      </c>
      <c r="H44" s="178">
        <v>26844</v>
      </c>
      <c r="I44" s="344">
        <f t="shared" si="0"/>
        <v>100</v>
      </c>
    </row>
    <row r="45" spans="1:9" ht="12.75">
      <c r="A45" s="49"/>
      <c r="B45" s="832" t="s">
        <v>1040</v>
      </c>
      <c r="C45" s="833"/>
      <c r="D45" s="833"/>
      <c r="E45" s="834"/>
      <c r="F45" s="178">
        <v>0</v>
      </c>
      <c r="G45" s="178">
        <v>11927</v>
      </c>
      <c r="H45" s="178">
        <v>11927</v>
      </c>
      <c r="I45" s="344">
        <f t="shared" si="0"/>
        <v>100</v>
      </c>
    </row>
    <row r="46" spans="1:9" ht="12.75">
      <c r="A46" s="49"/>
      <c r="B46" s="832" t="s">
        <v>1041</v>
      </c>
      <c r="C46" s="833"/>
      <c r="D46" s="833"/>
      <c r="E46" s="834"/>
      <c r="F46" s="178">
        <v>0</v>
      </c>
      <c r="G46" s="178">
        <v>250</v>
      </c>
      <c r="H46" s="178">
        <v>250</v>
      </c>
      <c r="I46" s="344">
        <f t="shared" si="0"/>
        <v>100</v>
      </c>
    </row>
    <row r="47" spans="1:9" ht="12.75">
      <c r="A47" s="49"/>
      <c r="B47" s="832" t="s">
        <v>15</v>
      </c>
      <c r="C47" s="833"/>
      <c r="D47" s="833"/>
      <c r="E47" s="834"/>
      <c r="F47" s="178">
        <v>0</v>
      </c>
      <c r="G47" s="178">
        <v>418</v>
      </c>
      <c r="H47" s="178">
        <v>418</v>
      </c>
      <c r="I47" s="344">
        <f t="shared" si="0"/>
        <v>100</v>
      </c>
    </row>
    <row r="48" spans="1:9" ht="12.75">
      <c r="A48" s="49"/>
      <c r="B48" s="832" t="s">
        <v>16</v>
      </c>
      <c r="C48" s="833"/>
      <c r="D48" s="833"/>
      <c r="E48" s="834"/>
      <c r="F48" s="178">
        <v>0</v>
      </c>
      <c r="G48" s="178">
        <v>286</v>
      </c>
      <c r="H48" s="178">
        <v>286</v>
      </c>
      <c r="I48" s="344">
        <f t="shared" si="0"/>
        <v>100</v>
      </c>
    </row>
    <row r="49" spans="1:9" ht="12.75">
      <c r="A49" s="49"/>
      <c r="B49" s="832" t="s">
        <v>694</v>
      </c>
      <c r="C49" s="833"/>
      <c r="D49" s="833"/>
      <c r="E49" s="834"/>
      <c r="F49" s="178">
        <v>0</v>
      </c>
      <c r="G49" s="178">
        <v>4144</v>
      </c>
      <c r="H49" s="178">
        <v>4144</v>
      </c>
      <c r="I49" s="344">
        <f t="shared" si="0"/>
        <v>100</v>
      </c>
    </row>
    <row r="50" spans="1:9" ht="12.75">
      <c r="A50" s="49"/>
      <c r="B50" s="832" t="s">
        <v>14</v>
      </c>
      <c r="C50" s="837"/>
      <c r="D50" s="837"/>
      <c r="E50" s="834"/>
      <c r="F50" s="178">
        <v>0</v>
      </c>
      <c r="G50" s="178">
        <v>2157</v>
      </c>
      <c r="H50" s="178">
        <v>2157</v>
      </c>
      <c r="I50" s="344">
        <f t="shared" si="0"/>
        <v>100</v>
      </c>
    </row>
    <row r="51" spans="1:9" ht="12.75">
      <c r="A51" s="49" t="s">
        <v>744</v>
      </c>
      <c r="B51" s="841" t="s">
        <v>951</v>
      </c>
      <c r="C51" s="841"/>
      <c r="D51" s="841"/>
      <c r="E51" s="841"/>
      <c r="F51" s="180">
        <v>0</v>
      </c>
      <c r="G51" s="180">
        <v>104997</v>
      </c>
      <c r="H51" s="180">
        <v>104997</v>
      </c>
      <c r="I51" s="349">
        <f t="shared" si="0"/>
        <v>100</v>
      </c>
    </row>
    <row r="52" spans="1:9" ht="12.75">
      <c r="A52" s="53" t="s">
        <v>11</v>
      </c>
      <c r="B52" s="832" t="s">
        <v>10</v>
      </c>
      <c r="C52" s="833"/>
      <c r="D52" s="833"/>
      <c r="E52" s="834"/>
      <c r="F52" s="175">
        <v>0</v>
      </c>
      <c r="G52" s="175">
        <v>8000</v>
      </c>
      <c r="H52" s="175">
        <v>8000</v>
      </c>
      <c r="I52" s="349">
        <f t="shared" si="0"/>
        <v>100</v>
      </c>
    </row>
    <row r="53" spans="1:9" ht="12.75">
      <c r="A53" s="53" t="s">
        <v>12</v>
      </c>
      <c r="B53" s="832" t="s">
        <v>746</v>
      </c>
      <c r="C53" s="861"/>
      <c r="D53" s="861"/>
      <c r="E53" s="862"/>
      <c r="F53" s="175">
        <v>0</v>
      </c>
      <c r="G53" s="175">
        <v>0</v>
      </c>
      <c r="H53" s="175">
        <v>0</v>
      </c>
      <c r="I53" s="349">
        <v>0</v>
      </c>
    </row>
    <row r="54" spans="1:9" ht="12.75">
      <c r="A54" s="49" t="s">
        <v>13</v>
      </c>
      <c r="B54" s="832" t="s">
        <v>748</v>
      </c>
      <c r="C54" s="861"/>
      <c r="D54" s="861"/>
      <c r="E54" s="862"/>
      <c r="F54" s="175">
        <f>SUM(F55:F56)</f>
        <v>90320</v>
      </c>
      <c r="G54" s="175">
        <f>SUM(G55:G56)</f>
        <v>106808</v>
      </c>
      <c r="H54" s="175">
        <f>SUM(H55:H56)</f>
        <v>106808</v>
      </c>
      <c r="I54" s="349">
        <f t="shared" si="0"/>
        <v>100</v>
      </c>
    </row>
    <row r="55" spans="1:9" ht="12.75">
      <c r="A55" s="49"/>
      <c r="B55" s="832" t="s">
        <v>1014</v>
      </c>
      <c r="C55" s="835"/>
      <c r="D55" s="835"/>
      <c r="E55" s="836"/>
      <c r="F55" s="178">
        <v>7544</v>
      </c>
      <c r="G55" s="178">
        <v>7538</v>
      </c>
      <c r="H55" s="178">
        <v>7538</v>
      </c>
      <c r="I55" s="344">
        <f t="shared" si="0"/>
        <v>100</v>
      </c>
    </row>
    <row r="56" spans="1:9" ht="12.75">
      <c r="A56" s="49"/>
      <c r="B56" s="832" t="s">
        <v>1015</v>
      </c>
      <c r="C56" s="835"/>
      <c r="D56" s="835"/>
      <c r="E56" s="836"/>
      <c r="F56" s="178">
        <v>82776</v>
      </c>
      <c r="G56" s="178">
        <v>99270</v>
      </c>
      <c r="H56" s="178">
        <v>99270</v>
      </c>
      <c r="I56" s="344">
        <f t="shared" si="0"/>
        <v>100</v>
      </c>
    </row>
    <row r="57" spans="1:9" ht="12.75">
      <c r="A57" s="49"/>
      <c r="B57" s="832" t="s">
        <v>935</v>
      </c>
      <c r="C57" s="835"/>
      <c r="D57" s="835"/>
      <c r="E57" s="836"/>
      <c r="F57" s="178">
        <v>28816</v>
      </c>
      <c r="G57" s="178">
        <v>37065</v>
      </c>
      <c r="H57" s="178">
        <v>36761</v>
      </c>
      <c r="I57" s="344">
        <f t="shared" si="0"/>
        <v>99.17981923647646</v>
      </c>
    </row>
    <row r="58" spans="1:9" ht="12.75">
      <c r="A58" s="49"/>
      <c r="B58" s="832" t="s">
        <v>749</v>
      </c>
      <c r="C58" s="835"/>
      <c r="D58" s="835"/>
      <c r="E58" s="836"/>
      <c r="F58" s="178">
        <v>649</v>
      </c>
      <c r="G58" s="178">
        <v>649</v>
      </c>
      <c r="H58" s="178">
        <v>649</v>
      </c>
      <c r="I58" s="344">
        <f t="shared" si="0"/>
        <v>100</v>
      </c>
    </row>
    <row r="59" spans="1:9" ht="13.5" thickBot="1">
      <c r="A59" s="54" t="s">
        <v>695</v>
      </c>
      <c r="B59" s="838" t="s">
        <v>696</v>
      </c>
      <c r="C59" s="839"/>
      <c r="D59" s="839"/>
      <c r="E59" s="840"/>
      <c r="F59" s="674">
        <v>0</v>
      </c>
      <c r="G59" s="674">
        <v>10000</v>
      </c>
      <c r="H59" s="674">
        <v>10000</v>
      </c>
      <c r="I59" s="675">
        <f t="shared" si="0"/>
        <v>100</v>
      </c>
    </row>
    <row r="60" spans="1:9" ht="13.5" thickTop="1">
      <c r="A60" s="55"/>
      <c r="B60" s="48"/>
      <c r="C60" s="48"/>
      <c r="D60" s="48"/>
      <c r="E60" s="48"/>
      <c r="F60" s="172"/>
      <c r="G60" s="172"/>
      <c r="H60" s="172"/>
      <c r="I60" s="172"/>
    </row>
    <row r="61" spans="1:9" ht="12.75">
      <c r="A61" s="55"/>
      <c r="B61" s="48"/>
      <c r="C61" s="48"/>
      <c r="D61" s="48"/>
      <c r="E61" s="48"/>
      <c r="F61" s="172"/>
      <c r="G61" s="172"/>
      <c r="H61" s="172"/>
      <c r="I61" s="172"/>
    </row>
    <row r="62" spans="1:9" ht="12.75">
      <c r="A62" s="55"/>
      <c r="B62" s="48"/>
      <c r="C62" s="48"/>
      <c r="D62" s="48"/>
      <c r="E62" s="48"/>
      <c r="F62" s="172"/>
      <c r="G62" s="172"/>
      <c r="H62" s="172"/>
      <c r="I62" s="172"/>
    </row>
    <row r="63" spans="1:9" ht="12.75">
      <c r="A63" s="55"/>
      <c r="B63" s="48"/>
      <c r="C63" s="48"/>
      <c r="D63" s="48"/>
      <c r="E63" s="48"/>
      <c r="F63" s="172"/>
      <c r="G63" s="172"/>
      <c r="H63" s="172"/>
      <c r="I63" s="172"/>
    </row>
    <row r="64" spans="1:9" ht="15">
      <c r="A64" s="55"/>
      <c r="B64" s="48"/>
      <c r="C64" s="48"/>
      <c r="D64" s="48"/>
      <c r="E64" s="48"/>
      <c r="F64" s="172"/>
      <c r="G64" s="828" t="s">
        <v>1021</v>
      </c>
      <c r="H64" s="829"/>
      <c r="I64" s="829"/>
    </row>
    <row r="65" spans="1:9" ht="12.75">
      <c r="A65" s="55"/>
      <c r="B65" s="48"/>
      <c r="C65" s="48"/>
      <c r="D65" s="48"/>
      <c r="E65" s="48"/>
      <c r="F65" s="172"/>
      <c r="G65" s="172"/>
      <c r="H65" s="172"/>
      <c r="I65" s="172"/>
    </row>
    <row r="66" spans="1:9" ht="13.5" thickBot="1">
      <c r="A66" s="56"/>
      <c r="B66" s="48"/>
      <c r="C66" s="48"/>
      <c r="D66" s="48"/>
      <c r="E66" s="48"/>
      <c r="F66" s="172"/>
      <c r="G66" s="172"/>
      <c r="H66" s="172"/>
      <c r="I66" s="172" t="s">
        <v>957</v>
      </c>
    </row>
    <row r="67" spans="1:9" ht="13.5" thickTop="1">
      <c r="A67" s="869" t="s">
        <v>720</v>
      </c>
      <c r="B67" s="871" t="s">
        <v>721</v>
      </c>
      <c r="C67" s="871"/>
      <c r="D67" s="871"/>
      <c r="E67" s="871"/>
      <c r="F67" s="864" t="s">
        <v>1035</v>
      </c>
      <c r="G67" s="864" t="s">
        <v>717</v>
      </c>
      <c r="H67" s="864" t="s">
        <v>718</v>
      </c>
      <c r="I67" s="866" t="s">
        <v>949</v>
      </c>
    </row>
    <row r="68" spans="1:9" ht="12.75">
      <c r="A68" s="870"/>
      <c r="B68" s="872"/>
      <c r="C68" s="872"/>
      <c r="D68" s="872"/>
      <c r="E68" s="872"/>
      <c r="F68" s="899"/>
      <c r="G68" s="865"/>
      <c r="H68" s="865"/>
      <c r="I68" s="867"/>
    </row>
    <row r="69" spans="1:9" ht="12.75">
      <c r="A69" s="49"/>
      <c r="B69" s="896" t="s">
        <v>751</v>
      </c>
      <c r="C69" s="897"/>
      <c r="D69" s="897"/>
      <c r="E69" s="898"/>
      <c r="F69" s="185"/>
      <c r="G69" s="185"/>
      <c r="H69" s="185"/>
      <c r="I69" s="341"/>
    </row>
    <row r="70" spans="1:9" ht="12.75">
      <c r="A70" s="52" t="s">
        <v>752</v>
      </c>
      <c r="B70" s="878" t="s">
        <v>753</v>
      </c>
      <c r="C70" s="879"/>
      <c r="D70" s="879"/>
      <c r="E70" s="880"/>
      <c r="F70" s="190">
        <v>14300</v>
      </c>
      <c r="G70" s="190">
        <v>14300</v>
      </c>
      <c r="H70" s="190">
        <v>3030</v>
      </c>
      <c r="I70" s="342">
        <f>H70/G70*100</f>
        <v>21.188811188811187</v>
      </c>
    </row>
    <row r="71" spans="1:9" ht="12.75">
      <c r="A71" s="49" t="s">
        <v>754</v>
      </c>
      <c r="B71" s="841" t="s">
        <v>755</v>
      </c>
      <c r="C71" s="841"/>
      <c r="D71" s="841"/>
      <c r="E71" s="841"/>
      <c r="F71" s="177">
        <f>SUM(F72)</f>
        <v>2397</v>
      </c>
      <c r="G71" s="177">
        <v>7135</v>
      </c>
      <c r="H71" s="177">
        <v>7135</v>
      </c>
      <c r="I71" s="343">
        <f>H71/G71*100</f>
        <v>100</v>
      </c>
    </row>
    <row r="72" spans="1:9" ht="12.75">
      <c r="A72" s="49"/>
      <c r="B72" s="832" t="s">
        <v>8</v>
      </c>
      <c r="C72" s="835"/>
      <c r="D72" s="835"/>
      <c r="E72" s="835"/>
      <c r="F72" s="184">
        <v>2397</v>
      </c>
      <c r="G72" s="184">
        <v>7135</v>
      </c>
      <c r="H72" s="184">
        <v>7135</v>
      </c>
      <c r="I72" s="344">
        <f>H72/G72*100</f>
        <v>100</v>
      </c>
    </row>
    <row r="73" spans="1:9" ht="12.75">
      <c r="A73" s="50" t="s">
        <v>757</v>
      </c>
      <c r="B73" s="842" t="s">
        <v>758</v>
      </c>
      <c r="C73" s="843"/>
      <c r="D73" s="843"/>
      <c r="E73" s="843"/>
      <c r="F73" s="191">
        <v>0</v>
      </c>
      <c r="G73" s="191">
        <v>0</v>
      </c>
      <c r="H73" s="191">
        <v>0</v>
      </c>
      <c r="I73" s="345">
        <v>0</v>
      </c>
    </row>
    <row r="74" spans="1:9" ht="12.75">
      <c r="A74" s="50"/>
      <c r="B74" s="844" t="s">
        <v>759</v>
      </c>
      <c r="C74" s="844"/>
      <c r="D74" s="844"/>
      <c r="E74" s="844"/>
      <c r="F74" s="186"/>
      <c r="G74" s="185"/>
      <c r="H74" s="185"/>
      <c r="I74" s="342"/>
    </row>
    <row r="75" spans="1:9" ht="12.75">
      <c r="A75" s="52" t="s">
        <v>760</v>
      </c>
      <c r="B75" s="845" t="s">
        <v>761</v>
      </c>
      <c r="C75" s="845"/>
      <c r="D75" s="845"/>
      <c r="E75" s="845"/>
      <c r="F75" s="176">
        <f>SUM(F76:F80)</f>
        <v>4038</v>
      </c>
      <c r="G75" s="176">
        <f>SUM(G76:G80)</f>
        <v>2193</v>
      </c>
      <c r="H75" s="176">
        <f>SUM(H76:H80)</f>
        <v>2193</v>
      </c>
      <c r="I75" s="342">
        <f aca="true" t="shared" si="1" ref="I75:I80">H75/G75*100</f>
        <v>100</v>
      </c>
    </row>
    <row r="76" spans="1:9" ht="12.75">
      <c r="A76" s="49"/>
      <c r="B76" s="832" t="s">
        <v>930</v>
      </c>
      <c r="C76" s="835"/>
      <c r="D76" s="835"/>
      <c r="E76" s="836"/>
      <c r="F76" s="178">
        <v>3900</v>
      </c>
      <c r="G76" s="178">
        <v>1572</v>
      </c>
      <c r="H76" s="178">
        <v>1572</v>
      </c>
      <c r="I76" s="344">
        <f t="shared" si="1"/>
        <v>100</v>
      </c>
    </row>
    <row r="77" spans="1:9" ht="12.75">
      <c r="A77" s="49"/>
      <c r="B77" s="832" t="s">
        <v>1034</v>
      </c>
      <c r="C77" s="835"/>
      <c r="D77" s="835"/>
      <c r="E77" s="836"/>
      <c r="F77" s="178">
        <v>0</v>
      </c>
      <c r="G77" s="178">
        <v>7</v>
      </c>
      <c r="H77" s="178">
        <v>7</v>
      </c>
      <c r="I77" s="344">
        <f t="shared" si="1"/>
        <v>100</v>
      </c>
    </row>
    <row r="78" spans="1:9" ht="12.75">
      <c r="A78" s="49"/>
      <c r="B78" s="832" t="s">
        <v>1042</v>
      </c>
      <c r="C78" s="833"/>
      <c r="D78" s="833"/>
      <c r="E78" s="834"/>
      <c r="F78" s="178">
        <v>0</v>
      </c>
      <c r="G78" s="178">
        <v>414</v>
      </c>
      <c r="H78" s="178">
        <v>414</v>
      </c>
      <c r="I78" s="344">
        <f t="shared" si="1"/>
        <v>100</v>
      </c>
    </row>
    <row r="79" spans="1:9" ht="12.75">
      <c r="A79" s="49"/>
      <c r="B79" s="832" t="s">
        <v>697</v>
      </c>
      <c r="C79" s="833"/>
      <c r="D79" s="833"/>
      <c r="E79" s="834"/>
      <c r="F79" s="178">
        <v>0</v>
      </c>
      <c r="G79" s="178">
        <v>62</v>
      </c>
      <c r="H79" s="178">
        <v>62</v>
      </c>
      <c r="I79" s="344">
        <f t="shared" si="1"/>
        <v>100</v>
      </c>
    </row>
    <row r="80" spans="1:9" ht="12.75">
      <c r="A80" s="49"/>
      <c r="B80" s="832" t="s">
        <v>1043</v>
      </c>
      <c r="C80" s="833"/>
      <c r="D80" s="833"/>
      <c r="E80" s="834"/>
      <c r="F80" s="178">
        <v>138</v>
      </c>
      <c r="G80" s="178">
        <v>138</v>
      </c>
      <c r="H80" s="178">
        <v>138</v>
      </c>
      <c r="I80" s="344">
        <f t="shared" si="1"/>
        <v>100</v>
      </c>
    </row>
    <row r="81" spans="1:9" ht="12.75">
      <c r="A81" s="49" t="s">
        <v>765</v>
      </c>
      <c r="B81" s="832" t="s">
        <v>903</v>
      </c>
      <c r="C81" s="835"/>
      <c r="D81" s="835"/>
      <c r="E81" s="836"/>
      <c r="F81" s="193">
        <f>SUM(F82:F105)</f>
        <v>17353</v>
      </c>
      <c r="G81" s="193">
        <f>SUM(G82:G105)</f>
        <v>70781</v>
      </c>
      <c r="H81" s="193">
        <f>SUM(H82:H105)</f>
        <v>68444</v>
      </c>
      <c r="I81" s="343">
        <f aca="true" t="shared" si="2" ref="I81:I105">H81/G81*100</f>
        <v>96.69826648394343</v>
      </c>
    </row>
    <row r="82" spans="1:9" ht="12.75">
      <c r="A82" s="49"/>
      <c r="B82" s="841" t="s">
        <v>762</v>
      </c>
      <c r="C82" s="841"/>
      <c r="D82" s="841"/>
      <c r="E82" s="841"/>
      <c r="F82" s="184">
        <v>8055</v>
      </c>
      <c r="G82" s="184">
        <v>10124</v>
      </c>
      <c r="H82" s="184">
        <v>10124</v>
      </c>
      <c r="I82" s="344">
        <f t="shared" si="2"/>
        <v>100</v>
      </c>
    </row>
    <row r="83" spans="1:9" ht="12.75">
      <c r="A83" s="49"/>
      <c r="B83" s="832" t="s">
        <v>763</v>
      </c>
      <c r="C83" s="835"/>
      <c r="D83" s="835"/>
      <c r="E83" s="836"/>
      <c r="F83" s="178">
        <v>2400</v>
      </c>
      <c r="G83" s="178">
        <v>3343</v>
      </c>
      <c r="H83" s="178">
        <v>3368</v>
      </c>
      <c r="I83" s="344">
        <f t="shared" si="2"/>
        <v>100.74783128926114</v>
      </c>
    </row>
    <row r="84" spans="1:9" ht="12.75">
      <c r="A84" s="49"/>
      <c r="B84" s="832" t="s">
        <v>764</v>
      </c>
      <c r="C84" s="835"/>
      <c r="D84" s="835"/>
      <c r="E84" s="836"/>
      <c r="F84" s="178">
        <v>700</v>
      </c>
      <c r="G84" s="178">
        <v>394</v>
      </c>
      <c r="H84" s="178">
        <v>383</v>
      </c>
      <c r="I84" s="344">
        <f t="shared" si="2"/>
        <v>97.20812182741116</v>
      </c>
    </row>
    <row r="85" spans="1:9" ht="12.75">
      <c r="A85" s="49"/>
      <c r="B85" s="832" t="s">
        <v>931</v>
      </c>
      <c r="C85" s="835"/>
      <c r="D85" s="835"/>
      <c r="E85" s="836"/>
      <c r="F85" s="178">
        <v>598</v>
      </c>
      <c r="G85" s="178">
        <v>3705</v>
      </c>
      <c r="H85" s="178">
        <v>3703</v>
      </c>
      <c r="I85" s="344">
        <f t="shared" si="2"/>
        <v>99.94601889338732</v>
      </c>
    </row>
    <row r="86" spans="1:9" ht="12.75">
      <c r="A86" s="49"/>
      <c r="B86" s="832" t="s">
        <v>1044</v>
      </c>
      <c r="C86" s="835"/>
      <c r="D86" s="835"/>
      <c r="E86" s="836"/>
      <c r="F86" s="178">
        <v>0</v>
      </c>
      <c r="G86" s="178">
        <v>2165</v>
      </c>
      <c r="H86" s="178">
        <v>2165</v>
      </c>
      <c r="I86" s="344">
        <f t="shared" si="2"/>
        <v>100</v>
      </c>
    </row>
    <row r="87" spans="1:9" ht="12.75">
      <c r="A87" s="49"/>
      <c r="B87" s="832" t="s">
        <v>1045</v>
      </c>
      <c r="C87" s="833"/>
      <c r="D87" s="833"/>
      <c r="E87" s="834"/>
      <c r="F87" s="178">
        <v>0</v>
      </c>
      <c r="G87" s="178">
        <v>2130</v>
      </c>
      <c r="H87" s="178">
        <v>2130</v>
      </c>
      <c r="I87" s="344">
        <f t="shared" si="2"/>
        <v>100</v>
      </c>
    </row>
    <row r="88" spans="1:9" ht="12.75">
      <c r="A88" s="49"/>
      <c r="B88" s="832" t="s">
        <v>1001</v>
      </c>
      <c r="C88" s="835"/>
      <c r="D88" s="835"/>
      <c r="E88" s="836"/>
      <c r="F88" s="178">
        <v>0</v>
      </c>
      <c r="G88" s="178">
        <v>850</v>
      </c>
      <c r="H88" s="178">
        <v>850</v>
      </c>
      <c r="I88" s="344">
        <f t="shared" si="2"/>
        <v>100</v>
      </c>
    </row>
    <row r="89" spans="1:9" ht="12.75">
      <c r="A89" s="49"/>
      <c r="B89" s="832" t="s">
        <v>938</v>
      </c>
      <c r="C89" s="835"/>
      <c r="D89" s="835"/>
      <c r="E89" s="836"/>
      <c r="F89" s="178">
        <v>0</v>
      </c>
      <c r="G89" s="178">
        <v>12738</v>
      </c>
      <c r="H89" s="178">
        <v>12738</v>
      </c>
      <c r="I89" s="344">
        <f t="shared" si="2"/>
        <v>100</v>
      </c>
    </row>
    <row r="90" spans="1:9" ht="12.75">
      <c r="A90" s="49"/>
      <c r="B90" s="832" t="s">
        <v>19</v>
      </c>
      <c r="C90" s="833"/>
      <c r="D90" s="833"/>
      <c r="E90" s="834"/>
      <c r="F90" s="178">
        <v>0</v>
      </c>
      <c r="G90" s="178">
        <v>2755</v>
      </c>
      <c r="H90" s="178">
        <v>2755</v>
      </c>
      <c r="I90" s="344">
        <f t="shared" si="2"/>
        <v>100</v>
      </c>
    </row>
    <row r="91" spans="1:9" ht="12.75">
      <c r="A91" s="49"/>
      <c r="B91" s="832" t="s">
        <v>993</v>
      </c>
      <c r="C91" s="835"/>
      <c r="D91" s="835"/>
      <c r="E91" s="836"/>
      <c r="F91" s="178">
        <v>5600</v>
      </c>
      <c r="G91" s="178">
        <v>6200</v>
      </c>
      <c r="H91" s="178">
        <v>6200</v>
      </c>
      <c r="I91" s="344">
        <f t="shared" si="2"/>
        <v>100</v>
      </c>
    </row>
    <row r="92" spans="1:9" ht="12.75">
      <c r="A92" s="49"/>
      <c r="B92" s="832" t="s">
        <v>1046</v>
      </c>
      <c r="C92" s="837"/>
      <c r="D92" s="837"/>
      <c r="E92" s="834"/>
      <c r="F92" s="178">
        <v>0</v>
      </c>
      <c r="G92" s="178">
        <v>438</v>
      </c>
      <c r="H92" s="178">
        <v>438</v>
      </c>
      <c r="I92" s="344">
        <f t="shared" si="2"/>
        <v>100</v>
      </c>
    </row>
    <row r="93" spans="1:9" ht="12.75">
      <c r="A93" s="49"/>
      <c r="B93" s="832" t="s">
        <v>27</v>
      </c>
      <c r="C93" s="837"/>
      <c r="D93" s="837"/>
      <c r="E93" s="834"/>
      <c r="F93" s="178">
        <v>0</v>
      </c>
      <c r="G93" s="178">
        <v>1239</v>
      </c>
      <c r="H93" s="178">
        <v>1239</v>
      </c>
      <c r="I93" s="344">
        <f t="shared" si="2"/>
        <v>100</v>
      </c>
    </row>
    <row r="94" spans="1:9" ht="12.75">
      <c r="A94" s="49"/>
      <c r="B94" s="832" t="s">
        <v>703</v>
      </c>
      <c r="C94" s="833"/>
      <c r="D94" s="833"/>
      <c r="E94" s="834"/>
      <c r="F94" s="178">
        <v>0</v>
      </c>
      <c r="G94" s="178">
        <v>855</v>
      </c>
      <c r="H94" s="178">
        <v>855</v>
      </c>
      <c r="I94" s="344">
        <f t="shared" si="2"/>
        <v>100</v>
      </c>
    </row>
    <row r="95" spans="1:9" ht="12.75">
      <c r="A95" s="49"/>
      <c r="B95" s="832" t="s">
        <v>1048</v>
      </c>
      <c r="C95" s="833"/>
      <c r="D95" s="833"/>
      <c r="E95" s="834"/>
      <c r="F95" s="178">
        <v>0</v>
      </c>
      <c r="G95" s="178">
        <v>82</v>
      </c>
      <c r="H95" s="178">
        <v>82</v>
      </c>
      <c r="I95" s="344">
        <f t="shared" si="2"/>
        <v>100</v>
      </c>
    </row>
    <row r="96" spans="1:9" ht="12.75">
      <c r="A96" s="49"/>
      <c r="B96" s="832" t="s">
        <v>9</v>
      </c>
      <c r="C96" s="833"/>
      <c r="D96" s="833"/>
      <c r="E96" s="834"/>
      <c r="F96" s="178">
        <v>0</v>
      </c>
      <c r="G96" s="178">
        <v>19947</v>
      </c>
      <c r="H96" s="178">
        <v>17094</v>
      </c>
      <c r="I96" s="344">
        <f t="shared" si="2"/>
        <v>85.69709730786585</v>
      </c>
    </row>
    <row r="97" spans="1:9" ht="12.75">
      <c r="A97" s="49"/>
      <c r="B97" s="832" t="s">
        <v>698</v>
      </c>
      <c r="C97" s="833"/>
      <c r="D97" s="833"/>
      <c r="E97" s="834"/>
      <c r="F97" s="178">
        <v>0</v>
      </c>
      <c r="G97" s="178">
        <v>25</v>
      </c>
      <c r="H97" s="178">
        <v>25</v>
      </c>
      <c r="I97" s="344">
        <f t="shared" si="2"/>
        <v>100</v>
      </c>
    </row>
    <row r="98" spans="1:9" ht="12.75">
      <c r="A98" s="49"/>
      <c r="B98" s="832" t="s">
        <v>0</v>
      </c>
      <c r="C98" s="833"/>
      <c r="D98" s="833"/>
      <c r="E98" s="834"/>
      <c r="F98" s="178">
        <v>0</v>
      </c>
      <c r="G98" s="178">
        <v>0</v>
      </c>
      <c r="H98" s="178">
        <v>627</v>
      </c>
      <c r="I98" s="344">
        <v>0</v>
      </c>
    </row>
    <row r="99" spans="1:9" ht="12.75">
      <c r="A99" s="49"/>
      <c r="B99" s="832" t="s">
        <v>699</v>
      </c>
      <c r="C99" s="833"/>
      <c r="D99" s="833"/>
      <c r="E99" s="834"/>
      <c r="F99" s="178">
        <v>0</v>
      </c>
      <c r="G99" s="178">
        <v>508</v>
      </c>
      <c r="H99" s="178">
        <v>508</v>
      </c>
      <c r="I99" s="344">
        <f t="shared" si="2"/>
        <v>100</v>
      </c>
    </row>
    <row r="100" spans="1:9" ht="12.75">
      <c r="A100" s="49"/>
      <c r="B100" s="832" t="s">
        <v>704</v>
      </c>
      <c r="C100" s="833"/>
      <c r="D100" s="833"/>
      <c r="E100" s="834"/>
      <c r="F100" s="178">
        <v>0</v>
      </c>
      <c r="G100" s="178">
        <v>855</v>
      </c>
      <c r="H100" s="178">
        <v>855</v>
      </c>
      <c r="I100" s="344">
        <f t="shared" si="2"/>
        <v>100</v>
      </c>
    </row>
    <row r="101" spans="1:9" ht="12.75">
      <c r="A101" s="49"/>
      <c r="B101" s="832" t="s">
        <v>18</v>
      </c>
      <c r="C101" s="833"/>
      <c r="D101" s="833"/>
      <c r="E101" s="834"/>
      <c r="F101" s="178">
        <v>0</v>
      </c>
      <c r="G101" s="178">
        <v>500</v>
      </c>
      <c r="H101" s="178">
        <v>500</v>
      </c>
      <c r="I101" s="344">
        <f t="shared" si="2"/>
        <v>100</v>
      </c>
    </row>
    <row r="102" spans="1:9" ht="12.75">
      <c r="A102" s="49"/>
      <c r="B102" s="832" t="s">
        <v>714</v>
      </c>
      <c r="C102" s="833"/>
      <c r="D102" s="833"/>
      <c r="E102" s="834"/>
      <c r="F102" s="178">
        <v>0</v>
      </c>
      <c r="G102" s="178">
        <v>700</v>
      </c>
      <c r="H102" s="178">
        <v>577</v>
      </c>
      <c r="I102" s="344">
        <f t="shared" si="2"/>
        <v>82.42857142857143</v>
      </c>
    </row>
    <row r="103" spans="1:9" ht="12.75">
      <c r="A103" s="49"/>
      <c r="B103" s="832" t="s">
        <v>705</v>
      </c>
      <c r="C103" s="833"/>
      <c r="D103" s="833"/>
      <c r="E103" s="834"/>
      <c r="F103" s="178">
        <v>0</v>
      </c>
      <c r="G103" s="178">
        <v>38</v>
      </c>
      <c r="H103" s="178">
        <v>38</v>
      </c>
      <c r="I103" s="344">
        <f t="shared" si="2"/>
        <v>100</v>
      </c>
    </row>
    <row r="104" spans="1:9" ht="12.75">
      <c r="A104" s="49"/>
      <c r="B104" s="832" t="s">
        <v>706</v>
      </c>
      <c r="C104" s="833"/>
      <c r="D104" s="833"/>
      <c r="E104" s="834"/>
      <c r="F104" s="178">
        <v>0</v>
      </c>
      <c r="G104" s="178">
        <v>1085</v>
      </c>
      <c r="H104" s="178">
        <v>1085</v>
      </c>
      <c r="I104" s="344">
        <f t="shared" si="2"/>
        <v>100</v>
      </c>
    </row>
    <row r="105" spans="1:9" ht="12.75">
      <c r="A105" s="49"/>
      <c r="B105" s="832" t="s">
        <v>716</v>
      </c>
      <c r="C105" s="837"/>
      <c r="D105" s="837"/>
      <c r="E105" s="834"/>
      <c r="F105" s="178">
        <v>0</v>
      </c>
      <c r="G105" s="178">
        <v>105</v>
      </c>
      <c r="H105" s="178">
        <v>105</v>
      </c>
      <c r="I105" s="344">
        <f t="shared" si="2"/>
        <v>100</v>
      </c>
    </row>
    <row r="106" spans="1:9" ht="12.75">
      <c r="A106" s="49" t="s">
        <v>769</v>
      </c>
      <c r="B106" s="841" t="s">
        <v>907</v>
      </c>
      <c r="C106" s="841"/>
      <c r="D106" s="841"/>
      <c r="E106" s="841"/>
      <c r="F106" s="177">
        <f>SUM(F107:F110)</f>
        <v>15650</v>
      </c>
      <c r="G106" s="177">
        <f>SUM(G107:G110)</f>
        <v>16775</v>
      </c>
      <c r="H106" s="177">
        <f>SUM(H107:H110)</f>
        <v>16775</v>
      </c>
      <c r="I106" s="343">
        <f aca="true" t="shared" si="3" ref="I106:I117">H106/G106*100</f>
        <v>100</v>
      </c>
    </row>
    <row r="107" spans="1:9" ht="12.75">
      <c r="A107" s="49"/>
      <c r="B107" s="832" t="s">
        <v>994</v>
      </c>
      <c r="C107" s="835"/>
      <c r="D107" s="835"/>
      <c r="E107" s="836"/>
      <c r="F107" s="178">
        <v>13000</v>
      </c>
      <c r="G107" s="178">
        <v>13609</v>
      </c>
      <c r="H107" s="178">
        <v>13753</v>
      </c>
      <c r="I107" s="344">
        <f t="shared" si="3"/>
        <v>101.05812330075685</v>
      </c>
    </row>
    <row r="108" spans="1:9" ht="12.75">
      <c r="A108" s="49"/>
      <c r="B108" s="832" t="s">
        <v>995</v>
      </c>
      <c r="C108" s="835"/>
      <c r="D108" s="835"/>
      <c r="E108" s="836"/>
      <c r="F108" s="178">
        <v>150</v>
      </c>
      <c r="G108" s="178">
        <v>150</v>
      </c>
      <c r="H108" s="178">
        <v>4</v>
      </c>
      <c r="I108" s="344">
        <f t="shared" si="3"/>
        <v>2.666666666666667</v>
      </c>
    </row>
    <row r="109" spans="1:9" ht="12.75">
      <c r="A109" s="49"/>
      <c r="B109" s="832" t="s">
        <v>707</v>
      </c>
      <c r="C109" s="833"/>
      <c r="D109" s="833"/>
      <c r="E109" s="834"/>
      <c r="F109" s="178">
        <v>0</v>
      </c>
      <c r="G109" s="178">
        <v>0</v>
      </c>
      <c r="H109" s="178">
        <v>2</v>
      </c>
      <c r="I109" s="344">
        <v>0</v>
      </c>
    </row>
    <row r="110" spans="1:9" ht="12.75">
      <c r="A110" s="49"/>
      <c r="B110" s="832" t="s">
        <v>930</v>
      </c>
      <c r="C110" s="837"/>
      <c r="D110" s="837"/>
      <c r="E110" s="834"/>
      <c r="F110" s="178">
        <v>2500</v>
      </c>
      <c r="G110" s="178">
        <v>3016</v>
      </c>
      <c r="H110" s="178">
        <v>3016</v>
      </c>
      <c r="I110" s="344">
        <f t="shared" si="3"/>
        <v>100</v>
      </c>
    </row>
    <row r="111" spans="1:9" ht="12.75">
      <c r="A111" s="49" t="s">
        <v>774</v>
      </c>
      <c r="B111" s="832" t="s">
        <v>908</v>
      </c>
      <c r="C111" s="835"/>
      <c r="D111" s="835"/>
      <c r="E111" s="836"/>
      <c r="F111" s="193">
        <f>SUM(F112:F117)</f>
        <v>60735</v>
      </c>
      <c r="G111" s="193">
        <f>SUM(G112:G117)</f>
        <v>53379</v>
      </c>
      <c r="H111" s="193">
        <f>SUM(H112:H117)</f>
        <v>48112</v>
      </c>
      <c r="I111" s="343">
        <f t="shared" si="3"/>
        <v>90.13282376964725</v>
      </c>
    </row>
    <row r="112" spans="1:9" ht="12.75">
      <c r="A112" s="49"/>
      <c r="B112" s="832" t="s">
        <v>1049</v>
      </c>
      <c r="C112" s="835"/>
      <c r="D112" s="835"/>
      <c r="E112" s="836"/>
      <c r="F112" s="178">
        <v>10000</v>
      </c>
      <c r="G112" s="178">
        <v>0</v>
      </c>
      <c r="H112" s="178">
        <v>0</v>
      </c>
      <c r="I112" s="344">
        <v>0</v>
      </c>
    </row>
    <row r="113" spans="1:9" ht="12.75">
      <c r="A113" s="49"/>
      <c r="B113" s="832" t="s">
        <v>1050</v>
      </c>
      <c r="C113" s="833"/>
      <c r="D113" s="833"/>
      <c r="E113" s="834"/>
      <c r="F113" s="178">
        <v>3086</v>
      </c>
      <c r="G113" s="178">
        <v>3086</v>
      </c>
      <c r="H113" s="178">
        <v>0</v>
      </c>
      <c r="I113" s="344">
        <f t="shared" si="3"/>
        <v>0</v>
      </c>
    </row>
    <row r="114" spans="1:9" ht="12.75">
      <c r="A114" s="49"/>
      <c r="B114" s="832" t="s">
        <v>0</v>
      </c>
      <c r="C114" s="833"/>
      <c r="D114" s="833"/>
      <c r="E114" s="834"/>
      <c r="F114" s="178">
        <v>0</v>
      </c>
      <c r="G114" s="178">
        <v>2227</v>
      </c>
      <c r="H114" s="178">
        <v>1600</v>
      </c>
      <c r="I114" s="344">
        <f t="shared" si="3"/>
        <v>71.84553210597217</v>
      </c>
    </row>
    <row r="115" spans="1:9" ht="12.75">
      <c r="A115" s="49"/>
      <c r="B115" s="832" t="s">
        <v>9</v>
      </c>
      <c r="C115" s="833"/>
      <c r="D115" s="833"/>
      <c r="E115" s="834"/>
      <c r="F115" s="178">
        <v>0</v>
      </c>
      <c r="G115" s="178">
        <v>0</v>
      </c>
      <c r="H115" s="178">
        <v>2853</v>
      </c>
      <c r="I115" s="344">
        <v>0</v>
      </c>
    </row>
    <row r="116" spans="1:9" ht="12.75">
      <c r="A116" s="49"/>
      <c r="B116" s="832" t="s">
        <v>1002</v>
      </c>
      <c r="C116" s="833"/>
      <c r="D116" s="833"/>
      <c r="E116" s="834"/>
      <c r="F116" s="178">
        <v>0</v>
      </c>
      <c r="G116" s="178">
        <v>417</v>
      </c>
      <c r="H116" s="178">
        <v>417</v>
      </c>
      <c r="I116" s="344">
        <f t="shared" si="3"/>
        <v>100</v>
      </c>
    </row>
    <row r="117" spans="1:9" ht="13.5" thickBot="1">
      <c r="A117" s="49"/>
      <c r="B117" s="832" t="s">
        <v>1</v>
      </c>
      <c r="C117" s="833"/>
      <c r="D117" s="833"/>
      <c r="E117" s="834"/>
      <c r="F117" s="178">
        <v>47649</v>
      </c>
      <c r="G117" s="178">
        <v>47649</v>
      </c>
      <c r="H117" s="178">
        <v>43242</v>
      </c>
      <c r="I117" s="344">
        <f t="shared" si="3"/>
        <v>90.7511175470629</v>
      </c>
    </row>
    <row r="118" spans="1:9" ht="13.5" thickTop="1">
      <c r="A118" s="679"/>
      <c r="B118" s="680"/>
      <c r="C118" s="681"/>
      <c r="D118" s="681"/>
      <c r="E118" s="681"/>
      <c r="F118" s="682"/>
      <c r="G118" s="682"/>
      <c r="H118" s="682"/>
      <c r="I118" s="683"/>
    </row>
    <row r="119" spans="1:9" ht="12.75">
      <c r="A119" s="55"/>
      <c r="B119" s="48"/>
      <c r="C119" s="476"/>
      <c r="D119" s="476"/>
      <c r="E119" s="476"/>
      <c r="F119" s="451"/>
      <c r="G119" s="451"/>
      <c r="H119" s="451"/>
      <c r="I119" s="452"/>
    </row>
    <row r="120" spans="1:9" ht="12.75">
      <c r="A120" s="55"/>
      <c r="B120" s="48"/>
      <c r="C120" s="476"/>
      <c r="D120" s="476"/>
      <c r="E120" s="476"/>
      <c r="F120" s="451"/>
      <c r="G120" s="451"/>
      <c r="H120" s="451"/>
      <c r="I120" s="452"/>
    </row>
    <row r="121" spans="1:9" ht="12.75">
      <c r="A121" s="55"/>
      <c r="B121" s="48"/>
      <c r="C121" s="476"/>
      <c r="D121" s="476"/>
      <c r="E121" s="476"/>
      <c r="F121" s="451"/>
      <c r="G121" s="451"/>
      <c r="H121" s="451"/>
      <c r="I121" s="452"/>
    </row>
    <row r="122" spans="1:9" ht="12.75">
      <c r="A122" s="55"/>
      <c r="B122" s="48"/>
      <c r="C122" s="476"/>
      <c r="D122" s="476"/>
      <c r="E122" s="476"/>
      <c r="F122" s="451"/>
      <c r="G122" s="451"/>
      <c r="H122" s="451"/>
      <c r="I122" s="452"/>
    </row>
    <row r="123" spans="1:9" ht="12.75">
      <c r="A123" s="55"/>
      <c r="B123" s="48"/>
      <c r="C123" s="476"/>
      <c r="D123" s="476"/>
      <c r="E123" s="476"/>
      <c r="F123" s="451"/>
      <c r="G123" s="451"/>
      <c r="H123" s="451"/>
      <c r="I123" s="452"/>
    </row>
    <row r="124" spans="1:9" ht="12.75">
      <c r="A124" s="55"/>
      <c r="B124" s="48"/>
      <c r="C124" s="476"/>
      <c r="D124" s="476"/>
      <c r="E124" s="476"/>
      <c r="F124" s="451"/>
      <c r="G124" s="451"/>
      <c r="H124" s="451"/>
      <c r="I124" s="452"/>
    </row>
    <row r="125" spans="1:9" ht="12.75">
      <c r="A125" s="55"/>
      <c r="B125" s="48"/>
      <c r="C125" s="476"/>
      <c r="D125" s="476"/>
      <c r="E125" s="476"/>
      <c r="F125" s="451"/>
      <c r="G125" s="451"/>
      <c r="H125" s="451"/>
      <c r="I125" s="452"/>
    </row>
    <row r="126" spans="1:9" ht="15">
      <c r="A126" s="55"/>
      <c r="B126" s="48"/>
      <c r="C126" s="476"/>
      <c r="D126" s="476"/>
      <c r="E126" s="476"/>
      <c r="F126" s="451"/>
      <c r="G126" s="828" t="s">
        <v>1021</v>
      </c>
      <c r="H126" s="829"/>
      <c r="I126" s="829"/>
    </row>
    <row r="127" spans="1:9" ht="12.75">
      <c r="A127" s="55"/>
      <c r="B127" s="48"/>
      <c r="C127" s="476"/>
      <c r="D127" s="476"/>
      <c r="E127" s="476"/>
      <c r="F127" s="451"/>
      <c r="G127" s="826"/>
      <c r="H127" s="827"/>
      <c r="I127" s="827"/>
    </row>
    <row r="128" spans="1:9" ht="12.75">
      <c r="A128" s="55"/>
      <c r="B128" s="48"/>
      <c r="C128" s="476"/>
      <c r="D128" s="476"/>
      <c r="E128" s="476"/>
      <c r="F128" s="451"/>
      <c r="G128" s="451"/>
      <c r="H128" s="451"/>
      <c r="I128" s="452"/>
    </row>
    <row r="129" spans="1:9" ht="13.5" thickBot="1">
      <c r="A129" s="56"/>
      <c r="B129" s="478"/>
      <c r="C129" s="671"/>
      <c r="D129" s="671"/>
      <c r="E129" s="671"/>
      <c r="F129" s="684"/>
      <c r="G129" s="684"/>
      <c r="H129" s="684"/>
      <c r="I129" s="172" t="s">
        <v>957</v>
      </c>
    </row>
    <row r="130" spans="1:9" ht="13.5" thickTop="1">
      <c r="A130" s="676"/>
      <c r="B130" s="893" t="s">
        <v>767</v>
      </c>
      <c r="C130" s="894"/>
      <c r="D130" s="894"/>
      <c r="E130" s="895"/>
      <c r="F130" s="677"/>
      <c r="G130" s="677"/>
      <c r="H130" s="677"/>
      <c r="I130" s="678"/>
    </row>
    <row r="131" spans="1:9" ht="12.75">
      <c r="A131" s="57"/>
      <c r="B131" s="896" t="s">
        <v>768</v>
      </c>
      <c r="C131" s="897"/>
      <c r="D131" s="897"/>
      <c r="E131" s="898"/>
      <c r="F131" s="188"/>
      <c r="G131" s="186"/>
      <c r="H131" s="185"/>
      <c r="I131" s="345"/>
    </row>
    <row r="132" spans="1:9" ht="12.75">
      <c r="A132" s="53" t="s">
        <v>776</v>
      </c>
      <c r="B132" s="892" t="s">
        <v>770</v>
      </c>
      <c r="C132" s="890"/>
      <c r="D132" s="890"/>
      <c r="E132" s="891"/>
      <c r="F132" s="193">
        <f>SUM(F133:F135)</f>
        <v>3574</v>
      </c>
      <c r="G132" s="193">
        <f>SUM(G133:G135)</f>
        <v>3574</v>
      </c>
      <c r="H132" s="190">
        <f>SUM(H133:H135)</f>
        <v>3956</v>
      </c>
      <c r="I132" s="342">
        <f>H132/G132*100</f>
        <v>110.688304420817</v>
      </c>
    </row>
    <row r="133" spans="1:9" ht="12.75">
      <c r="A133" s="53"/>
      <c r="B133" s="884" t="s">
        <v>771</v>
      </c>
      <c r="C133" s="885"/>
      <c r="D133" s="885"/>
      <c r="E133" s="886"/>
      <c r="F133" s="178">
        <v>700</v>
      </c>
      <c r="G133" s="178">
        <v>700</v>
      </c>
      <c r="H133" s="178">
        <v>1362</v>
      </c>
      <c r="I133" s="344">
        <f>H133/G133*100</f>
        <v>194.57142857142858</v>
      </c>
    </row>
    <row r="134" spans="1:9" ht="12.75">
      <c r="A134" s="53"/>
      <c r="B134" s="884" t="s">
        <v>772</v>
      </c>
      <c r="C134" s="885"/>
      <c r="D134" s="885"/>
      <c r="E134" s="886"/>
      <c r="F134" s="178">
        <v>2874</v>
      </c>
      <c r="G134" s="178">
        <v>2874</v>
      </c>
      <c r="H134" s="178">
        <v>2480</v>
      </c>
      <c r="I134" s="344">
        <f>H134/G134*100</f>
        <v>86.29088378566458</v>
      </c>
    </row>
    <row r="135" spans="1:9" ht="12.75">
      <c r="A135" s="53"/>
      <c r="B135" s="887" t="s">
        <v>2</v>
      </c>
      <c r="C135" s="888"/>
      <c r="D135" s="888"/>
      <c r="E135" s="889"/>
      <c r="F135" s="178">
        <v>0</v>
      </c>
      <c r="G135" s="178">
        <v>0</v>
      </c>
      <c r="H135" s="178">
        <v>114</v>
      </c>
      <c r="I135" s="346">
        <v>0</v>
      </c>
    </row>
    <row r="136" spans="1:9" ht="12.75">
      <c r="A136" s="52"/>
      <c r="B136" s="875" t="s">
        <v>773</v>
      </c>
      <c r="C136" s="876"/>
      <c r="D136" s="876"/>
      <c r="E136" s="877"/>
      <c r="F136" s="187"/>
      <c r="G136" s="187"/>
      <c r="H136" s="187"/>
      <c r="I136" s="342"/>
    </row>
    <row r="137" spans="1:9" ht="12.75">
      <c r="A137" s="52" t="s">
        <v>779</v>
      </c>
      <c r="B137" s="878" t="s">
        <v>775</v>
      </c>
      <c r="C137" s="890"/>
      <c r="D137" s="890"/>
      <c r="E137" s="891"/>
      <c r="F137" s="192">
        <v>200000</v>
      </c>
      <c r="G137" s="192">
        <v>34676</v>
      </c>
      <c r="H137" s="192">
        <v>67286</v>
      </c>
      <c r="I137" s="342">
        <f>H137/G137*100</f>
        <v>194.04198869535125</v>
      </c>
    </row>
    <row r="138" spans="1:9" ht="12.75">
      <c r="A138" s="49" t="s">
        <v>781</v>
      </c>
      <c r="B138" s="856" t="s">
        <v>777</v>
      </c>
      <c r="C138" s="842"/>
      <c r="D138" s="842"/>
      <c r="E138" s="857"/>
      <c r="F138" s="193">
        <v>0</v>
      </c>
      <c r="G138" s="193">
        <v>0</v>
      </c>
      <c r="H138" s="193">
        <v>0</v>
      </c>
      <c r="I138" s="342">
        <v>0</v>
      </c>
    </row>
    <row r="139" spans="1:9" ht="12.75">
      <c r="A139" s="58"/>
      <c r="B139" s="875" t="s">
        <v>778</v>
      </c>
      <c r="C139" s="876"/>
      <c r="D139" s="876"/>
      <c r="E139" s="877"/>
      <c r="F139" s="182"/>
      <c r="G139" s="187"/>
      <c r="H139" s="187"/>
      <c r="I139" s="342">
        <v>0</v>
      </c>
    </row>
    <row r="140" spans="1:9" ht="12.75">
      <c r="A140" s="52" t="s">
        <v>893</v>
      </c>
      <c r="B140" s="878" t="s">
        <v>780</v>
      </c>
      <c r="C140" s="879"/>
      <c r="D140" s="879"/>
      <c r="E140" s="880"/>
      <c r="F140" s="190">
        <v>3600</v>
      </c>
      <c r="G140" s="190">
        <v>3979</v>
      </c>
      <c r="H140" s="190">
        <v>3033</v>
      </c>
      <c r="I140" s="342">
        <f>H140/G140*100</f>
        <v>76.22518220658458</v>
      </c>
    </row>
    <row r="141" spans="1:9" ht="12.75">
      <c r="A141" s="52" t="s">
        <v>952</v>
      </c>
      <c r="B141" s="881" t="s">
        <v>953</v>
      </c>
      <c r="C141" s="882"/>
      <c r="D141" s="882"/>
      <c r="E141" s="883"/>
      <c r="F141" s="190">
        <v>0</v>
      </c>
      <c r="G141" s="190">
        <v>0</v>
      </c>
      <c r="H141" s="190">
        <v>-4431</v>
      </c>
      <c r="I141" s="342">
        <v>0</v>
      </c>
    </row>
    <row r="142" spans="1:9" ht="13.5" thickBot="1">
      <c r="A142" s="59"/>
      <c r="B142" s="868" t="s">
        <v>782</v>
      </c>
      <c r="C142" s="868"/>
      <c r="D142" s="868"/>
      <c r="E142" s="868"/>
      <c r="F142" s="189">
        <f>F140+F138+F137+F132+F111+F106+F81+F75+F73+F71+F70+F33+F17+F12</f>
        <v>1611165</v>
      </c>
      <c r="G142" s="189">
        <f>G140+G138+G137+G132+G111+G106+G81+G75+G73+G71+G70+G33+G17+G12</f>
        <v>1730222</v>
      </c>
      <c r="H142" s="189">
        <f>H141+H140+H138+H137+H132+H111+H106+H81+H75+H73+H71+H70+H33+H17+H12</f>
        <v>1742686</v>
      </c>
      <c r="I142" s="347">
        <f>H142/G142*100</f>
        <v>100.72036998720395</v>
      </c>
    </row>
    <row r="143" spans="6:9" ht="13.5" thickTop="1">
      <c r="F143" s="173"/>
      <c r="G143" s="173"/>
      <c r="H143" s="173"/>
      <c r="I143" s="173"/>
    </row>
    <row r="144" spans="6:9" ht="12.75">
      <c r="F144" s="173"/>
      <c r="G144" s="173"/>
      <c r="H144" s="173"/>
      <c r="I144" s="173"/>
    </row>
    <row r="145" spans="6:9" ht="12.75">
      <c r="F145" s="173"/>
      <c r="G145" s="173"/>
      <c r="H145" s="173"/>
      <c r="I145" s="173"/>
    </row>
    <row r="146" spans="6:9" ht="12.75">
      <c r="F146" s="173"/>
      <c r="G146" s="173"/>
      <c r="H146" s="173"/>
      <c r="I146" s="173"/>
    </row>
    <row r="147" spans="6:9" ht="12.75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2.75">
      <c r="F187" s="173"/>
      <c r="G187" s="173"/>
      <c r="H187" s="173"/>
      <c r="I187" s="173"/>
    </row>
    <row r="188" spans="6:9" ht="12.75">
      <c r="F188" s="173"/>
      <c r="G188" s="173"/>
      <c r="H188" s="173"/>
      <c r="I188" s="173"/>
    </row>
    <row r="189" spans="6:9" ht="12.75">
      <c r="F189" s="173"/>
      <c r="G189" s="173"/>
      <c r="H189" s="173"/>
      <c r="I189" s="173"/>
    </row>
    <row r="190" spans="6:9" ht="15.75">
      <c r="F190" s="173"/>
      <c r="G190" s="830" t="s">
        <v>1022</v>
      </c>
      <c r="H190" s="831"/>
      <c r="I190" s="831"/>
    </row>
    <row r="191" spans="6:9" ht="15.75">
      <c r="F191" s="173"/>
      <c r="G191" s="477"/>
      <c r="H191" s="454"/>
      <c r="I191" s="454"/>
    </row>
    <row r="192" spans="6:9" ht="15.75">
      <c r="F192" s="173"/>
      <c r="G192" s="477"/>
      <c r="H192" s="454"/>
      <c r="I192" s="454"/>
    </row>
    <row r="193" spans="6:9" ht="15.75">
      <c r="F193" s="173"/>
      <c r="G193" s="477"/>
      <c r="H193" s="454"/>
      <c r="I193" s="454"/>
    </row>
    <row r="194" spans="6:9" ht="15.75">
      <c r="F194" s="173"/>
      <c r="G194" s="477"/>
      <c r="H194" s="454"/>
      <c r="I194" s="454"/>
    </row>
    <row r="195" spans="6:9" ht="13.5" thickBot="1">
      <c r="F195" s="173"/>
      <c r="G195" s="173"/>
      <c r="H195" s="173"/>
      <c r="I195" s="60" t="s">
        <v>719</v>
      </c>
    </row>
    <row r="196" spans="1:9" ht="13.5" thickTop="1">
      <c r="A196" s="869" t="s">
        <v>720</v>
      </c>
      <c r="B196" s="871" t="s">
        <v>721</v>
      </c>
      <c r="C196" s="871"/>
      <c r="D196" s="871"/>
      <c r="E196" s="871"/>
      <c r="F196" s="873" t="s">
        <v>1035</v>
      </c>
      <c r="G196" s="864" t="s">
        <v>717</v>
      </c>
      <c r="H196" s="864" t="s">
        <v>718</v>
      </c>
      <c r="I196" s="866" t="s">
        <v>949</v>
      </c>
    </row>
    <row r="197" spans="1:9" ht="12.75">
      <c r="A197" s="870"/>
      <c r="B197" s="872"/>
      <c r="C197" s="872"/>
      <c r="D197" s="872"/>
      <c r="E197" s="872"/>
      <c r="F197" s="874"/>
      <c r="G197" s="865"/>
      <c r="H197" s="865"/>
      <c r="I197" s="867"/>
    </row>
    <row r="198" spans="1:9" ht="12.75">
      <c r="A198" s="61"/>
      <c r="B198" s="846" t="s">
        <v>783</v>
      </c>
      <c r="C198" s="846"/>
      <c r="D198" s="846"/>
      <c r="E198" s="846"/>
      <c r="F198" s="174"/>
      <c r="G198" s="174"/>
      <c r="H198" s="174"/>
      <c r="I198" s="350"/>
    </row>
    <row r="199" spans="1:9" ht="12.75">
      <c r="A199" s="62" t="s">
        <v>724</v>
      </c>
      <c r="B199" s="845" t="s">
        <v>784</v>
      </c>
      <c r="C199" s="845"/>
      <c r="D199" s="845"/>
      <c r="E199" s="845"/>
      <c r="F199" s="422">
        <f>F200+F203+F204+F205</f>
        <v>704398</v>
      </c>
      <c r="G199" s="422">
        <f>G200+G203+G204+G205</f>
        <v>760496</v>
      </c>
      <c r="H199" s="422">
        <f>H200+H203+H204+H205</f>
        <v>759899</v>
      </c>
      <c r="I199" s="426">
        <f>H199/G199*100</f>
        <v>99.92149860091308</v>
      </c>
    </row>
    <row r="200" spans="1:9" ht="12.75">
      <c r="A200" s="63"/>
      <c r="B200" s="832" t="s">
        <v>785</v>
      </c>
      <c r="C200" s="835"/>
      <c r="D200" s="835"/>
      <c r="E200" s="836"/>
      <c r="F200" s="178">
        <v>172610</v>
      </c>
      <c r="G200" s="178">
        <v>190487</v>
      </c>
      <c r="H200" s="178">
        <v>190384</v>
      </c>
      <c r="I200" s="425">
        <f>H200/G200*100</f>
        <v>99.9459280685821</v>
      </c>
    </row>
    <row r="201" spans="1:9" ht="12.75">
      <c r="A201" s="63"/>
      <c r="B201" s="832" t="s">
        <v>3</v>
      </c>
      <c r="C201" s="833"/>
      <c r="D201" s="833"/>
      <c r="E201" s="834"/>
      <c r="F201" s="178">
        <v>150087</v>
      </c>
      <c r="G201" s="178">
        <v>156715</v>
      </c>
      <c r="H201" s="178">
        <v>156501</v>
      </c>
      <c r="I201" s="425">
        <f>H201/G201*100</f>
        <v>99.86344638356252</v>
      </c>
    </row>
    <row r="202" spans="1:9" ht="12.75">
      <c r="A202" s="63"/>
      <c r="B202" s="832" t="s">
        <v>4</v>
      </c>
      <c r="C202" s="833"/>
      <c r="D202" s="833"/>
      <c r="E202" s="834"/>
      <c r="F202" s="178">
        <v>22523</v>
      </c>
      <c r="G202" s="178">
        <v>33772</v>
      </c>
      <c r="H202" s="178">
        <v>33883</v>
      </c>
      <c r="I202" s="425">
        <f>H202/G202*100</f>
        <v>100.32867464171503</v>
      </c>
    </row>
    <row r="203" spans="1:9" ht="12.75">
      <c r="A203" s="63"/>
      <c r="B203" s="832" t="s">
        <v>786</v>
      </c>
      <c r="C203" s="835"/>
      <c r="D203" s="835"/>
      <c r="E203" s="836"/>
      <c r="F203" s="178">
        <v>147300</v>
      </c>
      <c r="G203" s="178">
        <v>155471</v>
      </c>
      <c r="H203" s="178">
        <v>155470</v>
      </c>
      <c r="I203" s="425">
        <f aca="true" t="shared" si="4" ref="I203:I272">H203/G203*100</f>
        <v>99.99935679322832</v>
      </c>
    </row>
    <row r="204" spans="1:9" ht="12.75">
      <c r="A204" s="63"/>
      <c r="B204" s="832" t="s">
        <v>787</v>
      </c>
      <c r="C204" s="835"/>
      <c r="D204" s="835"/>
      <c r="E204" s="836"/>
      <c r="F204" s="178">
        <v>172068</v>
      </c>
      <c r="G204" s="178">
        <v>179812</v>
      </c>
      <c r="H204" s="178">
        <v>179812</v>
      </c>
      <c r="I204" s="425">
        <f t="shared" si="4"/>
        <v>100</v>
      </c>
    </row>
    <row r="205" spans="1:9" ht="12.75">
      <c r="A205" s="63"/>
      <c r="B205" s="832" t="s">
        <v>928</v>
      </c>
      <c r="C205" s="835"/>
      <c r="D205" s="835"/>
      <c r="E205" s="836"/>
      <c r="F205" s="178">
        <v>212420</v>
      </c>
      <c r="G205" s="178">
        <v>234726</v>
      </c>
      <c r="H205" s="178">
        <v>234233</v>
      </c>
      <c r="I205" s="425">
        <f t="shared" si="4"/>
        <v>99.78996787744008</v>
      </c>
    </row>
    <row r="206" spans="1:9" ht="12.75">
      <c r="A206" s="63" t="s">
        <v>726</v>
      </c>
      <c r="B206" s="841" t="s">
        <v>788</v>
      </c>
      <c r="C206" s="841"/>
      <c r="D206" s="841"/>
      <c r="E206" s="841"/>
      <c r="F206" s="180">
        <f>F207+F210+F211+F212</f>
        <v>222695</v>
      </c>
      <c r="G206" s="180">
        <f>G207+G210+G211+G212</f>
        <v>221653</v>
      </c>
      <c r="H206" s="180">
        <f>H207+H210+H211+H212</f>
        <v>220644</v>
      </c>
      <c r="I206" s="426">
        <f t="shared" si="4"/>
        <v>99.54478396412411</v>
      </c>
    </row>
    <row r="207" spans="1:9" ht="12.75">
      <c r="A207" s="63"/>
      <c r="B207" s="832" t="s">
        <v>785</v>
      </c>
      <c r="C207" s="835"/>
      <c r="D207" s="835"/>
      <c r="E207" s="836"/>
      <c r="F207" s="178">
        <v>53162</v>
      </c>
      <c r="G207" s="178">
        <v>52472</v>
      </c>
      <c r="H207" s="178">
        <v>52146</v>
      </c>
      <c r="I207" s="425">
        <f t="shared" si="4"/>
        <v>99.37871626772375</v>
      </c>
    </row>
    <row r="208" spans="1:9" ht="12.75">
      <c r="A208" s="63"/>
      <c r="B208" s="832" t="s">
        <v>3</v>
      </c>
      <c r="C208" s="833"/>
      <c r="D208" s="833"/>
      <c r="E208" s="834"/>
      <c r="F208" s="178">
        <v>45352</v>
      </c>
      <c r="G208" s="178">
        <v>46662</v>
      </c>
      <c r="H208" s="178">
        <v>46813</v>
      </c>
      <c r="I208" s="425">
        <f t="shared" si="4"/>
        <v>100.32360378895034</v>
      </c>
    </row>
    <row r="209" spans="1:9" ht="12.75">
      <c r="A209" s="63"/>
      <c r="B209" s="832" t="s">
        <v>4</v>
      </c>
      <c r="C209" s="833"/>
      <c r="D209" s="833"/>
      <c r="E209" s="834"/>
      <c r="F209" s="178">
        <v>7810</v>
      </c>
      <c r="G209" s="178">
        <v>5810</v>
      </c>
      <c r="H209" s="178">
        <v>5333</v>
      </c>
      <c r="I209" s="425">
        <f t="shared" si="4"/>
        <v>91.79001721170395</v>
      </c>
    </row>
    <row r="210" spans="1:9" ht="12.75">
      <c r="A210" s="63"/>
      <c r="B210" s="832" t="s">
        <v>786</v>
      </c>
      <c r="C210" s="835"/>
      <c r="D210" s="835"/>
      <c r="E210" s="836"/>
      <c r="F210" s="178">
        <v>47780</v>
      </c>
      <c r="G210" s="178">
        <v>45981</v>
      </c>
      <c r="H210" s="178">
        <v>45504</v>
      </c>
      <c r="I210" s="425">
        <f t="shared" si="4"/>
        <v>98.96261499314934</v>
      </c>
    </row>
    <row r="211" spans="1:9" ht="12.75">
      <c r="A211" s="63"/>
      <c r="B211" s="832" t="s">
        <v>787</v>
      </c>
      <c r="C211" s="835"/>
      <c r="D211" s="835"/>
      <c r="E211" s="836"/>
      <c r="F211" s="178">
        <v>54343</v>
      </c>
      <c r="G211" s="178">
        <v>54035</v>
      </c>
      <c r="H211" s="178">
        <v>54034</v>
      </c>
      <c r="I211" s="425">
        <f t="shared" si="4"/>
        <v>99.99814934764505</v>
      </c>
    </row>
    <row r="212" spans="1:9" ht="12.75">
      <c r="A212" s="63"/>
      <c r="B212" s="832" t="s">
        <v>928</v>
      </c>
      <c r="C212" s="835"/>
      <c r="D212" s="835"/>
      <c r="E212" s="836"/>
      <c r="F212" s="178">
        <v>67410</v>
      </c>
      <c r="G212" s="178">
        <v>69165</v>
      </c>
      <c r="H212" s="178">
        <v>68960</v>
      </c>
      <c r="I212" s="425">
        <f t="shared" si="4"/>
        <v>99.70360731583894</v>
      </c>
    </row>
    <row r="213" spans="1:9" ht="12.75">
      <c r="A213" s="47" t="s">
        <v>738</v>
      </c>
      <c r="B213" s="841" t="s">
        <v>789</v>
      </c>
      <c r="C213" s="841"/>
      <c r="D213" s="841"/>
      <c r="E213" s="841"/>
      <c r="F213" s="180">
        <f>SUM(F214:F217)</f>
        <v>441941</v>
      </c>
      <c r="G213" s="180">
        <f>SUM(G214:G217)</f>
        <v>501103</v>
      </c>
      <c r="H213" s="180">
        <f>SUM(H214:H217)</f>
        <v>497580</v>
      </c>
      <c r="I213" s="426">
        <f t="shared" si="4"/>
        <v>99.29695092625667</v>
      </c>
    </row>
    <row r="214" spans="1:9" ht="12.75">
      <c r="A214" s="47"/>
      <c r="B214" s="832" t="s">
        <v>785</v>
      </c>
      <c r="C214" s="835"/>
      <c r="D214" s="835"/>
      <c r="E214" s="836"/>
      <c r="F214" s="178">
        <v>167528</v>
      </c>
      <c r="G214" s="178">
        <v>190533</v>
      </c>
      <c r="H214" s="178">
        <v>189573</v>
      </c>
      <c r="I214" s="425">
        <f t="shared" si="4"/>
        <v>99.49615027318103</v>
      </c>
    </row>
    <row r="215" spans="1:9" ht="12.75">
      <c r="A215" s="47"/>
      <c r="B215" s="832" t="s">
        <v>786</v>
      </c>
      <c r="C215" s="835"/>
      <c r="D215" s="835"/>
      <c r="E215" s="836"/>
      <c r="F215" s="178">
        <v>73000</v>
      </c>
      <c r="G215" s="178">
        <v>75781</v>
      </c>
      <c r="H215" s="178">
        <v>73316</v>
      </c>
      <c r="I215" s="425">
        <f t="shared" si="4"/>
        <v>96.74720576397777</v>
      </c>
    </row>
    <row r="216" spans="1:9" ht="12.75">
      <c r="A216" s="47"/>
      <c r="B216" s="832" t="s">
        <v>787</v>
      </c>
      <c r="C216" s="835"/>
      <c r="D216" s="835"/>
      <c r="E216" s="836"/>
      <c r="F216" s="178">
        <v>132050</v>
      </c>
      <c r="G216" s="178">
        <v>137542</v>
      </c>
      <c r="H216" s="178">
        <v>137542</v>
      </c>
      <c r="I216" s="425">
        <f t="shared" si="4"/>
        <v>100</v>
      </c>
    </row>
    <row r="217" spans="1:9" ht="12.75">
      <c r="A217" s="47"/>
      <c r="B217" s="832" t="s">
        <v>928</v>
      </c>
      <c r="C217" s="835"/>
      <c r="D217" s="835"/>
      <c r="E217" s="836"/>
      <c r="F217" s="178">
        <v>69363</v>
      </c>
      <c r="G217" s="178">
        <v>97247</v>
      </c>
      <c r="H217" s="178">
        <v>97149</v>
      </c>
      <c r="I217" s="425">
        <f t="shared" si="4"/>
        <v>99.8992256830545</v>
      </c>
    </row>
    <row r="218" spans="1:9" ht="12.75">
      <c r="A218" s="47" t="s">
        <v>752</v>
      </c>
      <c r="B218" s="832" t="s">
        <v>790</v>
      </c>
      <c r="C218" s="835"/>
      <c r="D218" s="835"/>
      <c r="E218" s="836"/>
      <c r="F218" s="175">
        <f>SUM(F219:F221)</f>
        <v>7787</v>
      </c>
      <c r="G218" s="175">
        <f>SUM(G219:G221)</f>
        <v>8159</v>
      </c>
      <c r="H218" s="175">
        <f>SUM(H219:H221)</f>
        <v>7925</v>
      </c>
      <c r="I218" s="426">
        <f t="shared" si="4"/>
        <v>97.13200147076849</v>
      </c>
    </row>
    <row r="219" spans="1:9" ht="12.75">
      <c r="A219" s="47"/>
      <c r="B219" s="832" t="s">
        <v>786</v>
      </c>
      <c r="C219" s="835"/>
      <c r="D219" s="835"/>
      <c r="E219" s="836"/>
      <c r="F219" s="178">
        <v>2800</v>
      </c>
      <c r="G219" s="178">
        <v>2860</v>
      </c>
      <c r="H219" s="178">
        <v>2770</v>
      </c>
      <c r="I219" s="425">
        <f t="shared" si="4"/>
        <v>96.85314685314685</v>
      </c>
    </row>
    <row r="220" spans="1:9" ht="12.75">
      <c r="A220" s="47"/>
      <c r="B220" s="832" t="s">
        <v>787</v>
      </c>
      <c r="C220" s="835"/>
      <c r="D220" s="835"/>
      <c r="E220" s="836"/>
      <c r="F220" s="178">
        <v>1500</v>
      </c>
      <c r="G220" s="178">
        <v>1287</v>
      </c>
      <c r="H220" s="178">
        <v>1287</v>
      </c>
      <c r="I220" s="425">
        <f t="shared" si="4"/>
        <v>100</v>
      </c>
    </row>
    <row r="221" spans="1:9" ht="12.75">
      <c r="A221" s="47"/>
      <c r="B221" s="832" t="s">
        <v>928</v>
      </c>
      <c r="C221" s="835"/>
      <c r="D221" s="835"/>
      <c r="E221" s="836"/>
      <c r="F221" s="178">
        <v>3487</v>
      </c>
      <c r="G221" s="178">
        <v>4012</v>
      </c>
      <c r="H221" s="178">
        <v>3868</v>
      </c>
      <c r="I221" s="425">
        <f t="shared" si="4"/>
        <v>96.41076769690928</v>
      </c>
    </row>
    <row r="222" spans="1:9" ht="12.75">
      <c r="A222" s="47" t="s">
        <v>754</v>
      </c>
      <c r="B222" s="835" t="s">
        <v>936</v>
      </c>
      <c r="C222" s="861"/>
      <c r="D222" s="861"/>
      <c r="E222" s="861"/>
      <c r="F222" s="180">
        <f>F223+F224+F227</f>
        <v>93137</v>
      </c>
      <c r="G222" s="180">
        <f>G223+G224+G227</f>
        <v>103277</v>
      </c>
      <c r="H222" s="180">
        <f>H223+H224+H227</f>
        <v>100820</v>
      </c>
      <c r="I222" s="426">
        <f t="shared" si="4"/>
        <v>97.62096110460219</v>
      </c>
    </row>
    <row r="223" spans="1:9" ht="12.75">
      <c r="A223" s="47"/>
      <c r="B223" s="832" t="s">
        <v>792</v>
      </c>
      <c r="C223" s="835"/>
      <c r="D223" s="835"/>
      <c r="E223" s="836"/>
      <c r="F223" s="178">
        <v>13000</v>
      </c>
      <c r="G223" s="178">
        <v>13000</v>
      </c>
      <c r="H223" s="178">
        <v>12998</v>
      </c>
      <c r="I223" s="425">
        <f t="shared" si="4"/>
        <v>99.98461538461538</v>
      </c>
    </row>
    <row r="224" spans="1:9" ht="12.75">
      <c r="A224" s="47"/>
      <c r="B224" s="832" t="s">
        <v>793</v>
      </c>
      <c r="C224" s="835"/>
      <c r="D224" s="835"/>
      <c r="E224" s="836"/>
      <c r="F224" s="178">
        <v>78137</v>
      </c>
      <c r="G224" s="178">
        <v>87141</v>
      </c>
      <c r="H224" s="178">
        <v>85300</v>
      </c>
      <c r="I224" s="425">
        <f t="shared" si="4"/>
        <v>97.88733202510873</v>
      </c>
    </row>
    <row r="225" spans="1:9" ht="12.75">
      <c r="A225" s="47"/>
      <c r="B225" s="832" t="s">
        <v>794</v>
      </c>
      <c r="C225" s="835"/>
      <c r="D225" s="835"/>
      <c r="E225" s="836"/>
      <c r="F225" s="178">
        <v>58737</v>
      </c>
      <c r="G225" s="178">
        <v>66229</v>
      </c>
      <c r="H225" s="178">
        <v>66238</v>
      </c>
      <c r="I225" s="425">
        <f t="shared" si="4"/>
        <v>100.01358921318455</v>
      </c>
    </row>
    <row r="226" spans="1:9" ht="12.75">
      <c r="A226" s="47"/>
      <c r="B226" s="832" t="s">
        <v>795</v>
      </c>
      <c r="C226" s="835"/>
      <c r="D226" s="835"/>
      <c r="E226" s="836"/>
      <c r="F226" s="178">
        <v>19400</v>
      </c>
      <c r="G226" s="178">
        <v>20912</v>
      </c>
      <c r="H226" s="178">
        <v>19062</v>
      </c>
      <c r="I226" s="425">
        <f t="shared" si="4"/>
        <v>91.15340474368784</v>
      </c>
    </row>
    <row r="227" spans="1:9" ht="12.75">
      <c r="A227" s="47"/>
      <c r="B227" s="832" t="s">
        <v>5</v>
      </c>
      <c r="C227" s="835"/>
      <c r="D227" s="835"/>
      <c r="E227" s="836"/>
      <c r="F227" s="178">
        <f>SUM(F228)</f>
        <v>2000</v>
      </c>
      <c r="G227" s="178">
        <v>3136</v>
      </c>
      <c r="H227" s="178">
        <v>2522</v>
      </c>
      <c r="I227" s="425">
        <f t="shared" si="4"/>
        <v>80.42091836734694</v>
      </c>
    </row>
    <row r="228" spans="1:9" ht="12.75">
      <c r="A228" s="47"/>
      <c r="B228" s="832" t="s">
        <v>932</v>
      </c>
      <c r="C228" s="835"/>
      <c r="D228" s="835"/>
      <c r="E228" s="836"/>
      <c r="F228" s="178">
        <v>2000</v>
      </c>
      <c r="G228" s="178">
        <v>2000</v>
      </c>
      <c r="H228" s="178">
        <v>1377</v>
      </c>
      <c r="I228" s="425">
        <f t="shared" si="4"/>
        <v>68.85</v>
      </c>
    </row>
    <row r="229" spans="1:9" ht="12.75">
      <c r="A229" s="47"/>
      <c r="B229" s="832" t="s">
        <v>6</v>
      </c>
      <c r="C229" s="833"/>
      <c r="D229" s="833"/>
      <c r="E229" s="834"/>
      <c r="F229" s="178">
        <v>0</v>
      </c>
      <c r="G229" s="178">
        <v>1136</v>
      </c>
      <c r="H229" s="178">
        <v>1136</v>
      </c>
      <c r="I229" s="425">
        <f t="shared" si="4"/>
        <v>100</v>
      </c>
    </row>
    <row r="230" spans="1:9" ht="12.75">
      <c r="A230" s="47"/>
      <c r="B230" s="832" t="s">
        <v>708</v>
      </c>
      <c r="C230" s="833"/>
      <c r="D230" s="833"/>
      <c r="E230" s="834"/>
      <c r="F230" s="178">
        <v>0</v>
      </c>
      <c r="G230" s="178">
        <v>0</v>
      </c>
      <c r="H230" s="178">
        <v>9</v>
      </c>
      <c r="I230" s="425">
        <v>0</v>
      </c>
    </row>
    <row r="231" spans="1:9" ht="12.75">
      <c r="A231" s="47" t="s">
        <v>757</v>
      </c>
      <c r="B231" s="832" t="s">
        <v>909</v>
      </c>
      <c r="C231" s="835"/>
      <c r="D231" s="835"/>
      <c r="E231" s="836"/>
      <c r="F231" s="175">
        <f>SUM(F232:F237)</f>
        <v>555</v>
      </c>
      <c r="G231" s="175">
        <f>SUM(G232:G237)</f>
        <v>8955</v>
      </c>
      <c r="H231" s="175">
        <f>SUM(H232:H237)</f>
        <v>9047</v>
      </c>
      <c r="I231" s="426">
        <f t="shared" si="4"/>
        <v>101.02735901730877</v>
      </c>
    </row>
    <row r="232" spans="1:9" ht="12.75">
      <c r="A232" s="47"/>
      <c r="B232" s="832" t="s">
        <v>7</v>
      </c>
      <c r="C232" s="837"/>
      <c r="D232" s="837"/>
      <c r="E232" s="834"/>
      <c r="F232" s="178">
        <v>0</v>
      </c>
      <c r="G232" s="178">
        <v>6545</v>
      </c>
      <c r="H232" s="178">
        <v>6544</v>
      </c>
      <c r="I232" s="425">
        <f t="shared" si="4"/>
        <v>99.98472116119174</v>
      </c>
    </row>
    <row r="233" spans="1:9" ht="12.75">
      <c r="A233" s="47"/>
      <c r="B233" s="832" t="s">
        <v>17</v>
      </c>
      <c r="C233" s="833"/>
      <c r="D233" s="833"/>
      <c r="E233" s="834"/>
      <c r="F233" s="178">
        <v>0</v>
      </c>
      <c r="G233" s="178">
        <v>0</v>
      </c>
      <c r="H233" s="178">
        <v>500</v>
      </c>
      <c r="I233" s="426">
        <v>0</v>
      </c>
    </row>
    <row r="234" spans="1:9" ht="12.75">
      <c r="A234" s="47"/>
      <c r="B234" s="832" t="s">
        <v>700</v>
      </c>
      <c r="C234" s="833"/>
      <c r="D234" s="833"/>
      <c r="E234" s="834"/>
      <c r="F234" s="178">
        <v>0</v>
      </c>
      <c r="G234" s="178">
        <v>700</v>
      </c>
      <c r="H234" s="178">
        <v>577</v>
      </c>
      <c r="I234" s="425">
        <f t="shared" si="4"/>
        <v>82.42857142857143</v>
      </c>
    </row>
    <row r="235" spans="1:9" ht="12.75">
      <c r="A235" s="47"/>
      <c r="B235" s="832" t="s">
        <v>701</v>
      </c>
      <c r="C235" s="833"/>
      <c r="D235" s="833"/>
      <c r="E235" s="834"/>
      <c r="F235" s="178">
        <v>0</v>
      </c>
      <c r="G235" s="178">
        <v>300</v>
      </c>
      <c r="H235" s="178">
        <v>0</v>
      </c>
      <c r="I235" s="425">
        <f t="shared" si="4"/>
        <v>0</v>
      </c>
    </row>
    <row r="236" spans="1:9" ht="12.75">
      <c r="A236" s="47"/>
      <c r="B236" s="832" t="s">
        <v>702</v>
      </c>
      <c r="C236" s="833"/>
      <c r="D236" s="833"/>
      <c r="E236" s="834"/>
      <c r="F236" s="178">
        <v>0</v>
      </c>
      <c r="G236" s="178">
        <v>855</v>
      </c>
      <c r="H236" s="178">
        <v>855</v>
      </c>
      <c r="I236" s="425">
        <f t="shared" si="4"/>
        <v>100</v>
      </c>
    </row>
    <row r="237" spans="1:9" ht="12.75">
      <c r="A237" s="47"/>
      <c r="B237" s="856" t="s">
        <v>933</v>
      </c>
      <c r="C237" s="842"/>
      <c r="D237" s="842"/>
      <c r="E237" s="857"/>
      <c r="F237" s="178">
        <v>555</v>
      </c>
      <c r="G237" s="178">
        <v>555</v>
      </c>
      <c r="H237" s="178">
        <v>571</v>
      </c>
      <c r="I237" s="425">
        <f t="shared" si="4"/>
        <v>102.88288288288288</v>
      </c>
    </row>
    <row r="238" spans="1:9" ht="13.5" thickBot="1">
      <c r="A238" s="62"/>
      <c r="B238" s="863" t="s">
        <v>796</v>
      </c>
      <c r="C238" s="863"/>
      <c r="D238" s="863"/>
      <c r="E238" s="863"/>
      <c r="F238" s="685">
        <f>F199+F206+F213+F218+F222+F231</f>
        <v>1470513</v>
      </c>
      <c r="G238" s="685">
        <f>G199+G206+G213+G218+G222+G231</f>
        <v>1603643</v>
      </c>
      <c r="H238" s="685">
        <f>H199+H206+H213+H218+H222+H231</f>
        <v>1595915</v>
      </c>
      <c r="I238" s="427">
        <f t="shared" si="4"/>
        <v>99.51809723236406</v>
      </c>
    </row>
    <row r="239" spans="1:9" ht="13.5" thickTop="1">
      <c r="A239" s="686"/>
      <c r="B239" s="687"/>
      <c r="C239" s="687"/>
      <c r="D239" s="687"/>
      <c r="E239" s="687"/>
      <c r="F239" s="688"/>
      <c r="G239" s="688"/>
      <c r="H239" s="688"/>
      <c r="I239" s="688"/>
    </row>
    <row r="240" spans="1:9" ht="12.75">
      <c r="A240" s="689"/>
      <c r="B240" s="690"/>
      <c r="C240" s="690"/>
      <c r="D240" s="690"/>
      <c r="E240" s="690"/>
      <c r="F240" s="691"/>
      <c r="G240" s="691"/>
      <c r="H240" s="691"/>
      <c r="I240" s="691"/>
    </row>
    <row r="241" spans="1:9" ht="12.75">
      <c r="A241" s="689"/>
      <c r="B241" s="690"/>
      <c r="C241" s="690"/>
      <c r="D241" s="690"/>
      <c r="E241" s="690"/>
      <c r="F241" s="691"/>
      <c r="G241" s="691"/>
      <c r="H241" s="691"/>
      <c r="I241" s="691"/>
    </row>
    <row r="242" spans="1:9" ht="12.75">
      <c r="A242" s="689"/>
      <c r="B242" s="690"/>
      <c r="C242" s="690"/>
      <c r="D242" s="690"/>
      <c r="E242" s="690"/>
      <c r="F242" s="691"/>
      <c r="G242" s="691"/>
      <c r="H242" s="691"/>
      <c r="I242" s="691"/>
    </row>
    <row r="243" spans="1:9" ht="12.75">
      <c r="A243" s="689"/>
      <c r="B243" s="690"/>
      <c r="C243" s="690"/>
      <c r="D243" s="690"/>
      <c r="E243" s="690"/>
      <c r="F243" s="691"/>
      <c r="G243" s="691"/>
      <c r="H243" s="691"/>
      <c r="I243" s="691"/>
    </row>
    <row r="244" spans="1:9" ht="12.75">
      <c r="A244" s="689"/>
      <c r="B244" s="690"/>
      <c r="C244" s="690"/>
      <c r="D244" s="690"/>
      <c r="E244" s="690"/>
      <c r="F244" s="691"/>
      <c r="G244" s="691"/>
      <c r="H244" s="691"/>
      <c r="I244" s="691"/>
    </row>
    <row r="245" spans="1:9" ht="12.75">
      <c r="A245" s="689"/>
      <c r="B245" s="690"/>
      <c r="C245" s="690"/>
      <c r="D245" s="690"/>
      <c r="E245" s="690"/>
      <c r="F245" s="691"/>
      <c r="G245" s="691"/>
      <c r="H245" s="691"/>
      <c r="I245" s="691"/>
    </row>
    <row r="246" spans="1:9" ht="12.75">
      <c r="A246" s="689"/>
      <c r="B246" s="690"/>
      <c r="C246" s="690"/>
      <c r="D246" s="690"/>
      <c r="E246" s="690"/>
      <c r="F246" s="691"/>
      <c r="G246" s="691"/>
      <c r="H246" s="691"/>
      <c r="I246" s="691"/>
    </row>
    <row r="247" spans="1:9" ht="12.75">
      <c r="A247" s="689"/>
      <c r="B247" s="690"/>
      <c r="C247" s="690"/>
      <c r="D247" s="690"/>
      <c r="E247" s="690"/>
      <c r="F247" s="691"/>
      <c r="G247" s="691"/>
      <c r="H247" s="691"/>
      <c r="I247" s="691"/>
    </row>
    <row r="248" spans="1:9" ht="12.75">
      <c r="A248" s="689"/>
      <c r="B248" s="690"/>
      <c r="C248" s="690"/>
      <c r="D248" s="690"/>
      <c r="E248" s="690"/>
      <c r="F248" s="691"/>
      <c r="G248" s="691"/>
      <c r="H248" s="691"/>
      <c r="I248" s="691"/>
    </row>
    <row r="249" spans="1:9" ht="12.75">
      <c r="A249" s="689"/>
      <c r="B249" s="690"/>
      <c r="C249" s="690"/>
      <c r="D249" s="690"/>
      <c r="E249" s="690"/>
      <c r="F249" s="691"/>
      <c r="G249" s="691"/>
      <c r="H249" s="691"/>
      <c r="I249" s="691"/>
    </row>
    <row r="250" spans="1:9" ht="15.75">
      <c r="A250" s="689"/>
      <c r="B250" s="690"/>
      <c r="C250" s="690"/>
      <c r="D250" s="690"/>
      <c r="E250" s="690"/>
      <c r="F250" s="691"/>
      <c r="G250" s="830" t="s">
        <v>1022</v>
      </c>
      <c r="H250" s="831"/>
      <c r="I250" s="831"/>
    </row>
    <row r="251" spans="1:9" ht="12.75">
      <c r="A251" s="689"/>
      <c r="B251" s="690"/>
      <c r="C251" s="690"/>
      <c r="D251" s="690"/>
      <c r="E251" s="690"/>
      <c r="F251" s="691"/>
      <c r="G251" s="691"/>
      <c r="H251" s="691"/>
      <c r="I251" s="691"/>
    </row>
    <row r="252" spans="1:9" ht="12.75">
      <c r="A252" s="689"/>
      <c r="B252" s="690"/>
      <c r="C252" s="690"/>
      <c r="D252" s="690"/>
      <c r="E252" s="690"/>
      <c r="F252" s="691"/>
      <c r="G252" s="691"/>
      <c r="H252" s="691"/>
      <c r="I252" s="691"/>
    </row>
    <row r="253" spans="1:9" ht="12.75">
      <c r="A253" s="689"/>
      <c r="B253" s="690"/>
      <c r="C253" s="690"/>
      <c r="D253" s="690"/>
      <c r="E253" s="690"/>
      <c r="F253" s="691"/>
      <c r="G253" s="691"/>
      <c r="H253" s="691"/>
      <c r="I253" s="691"/>
    </row>
    <row r="254" spans="1:9" ht="13.5" thickBot="1">
      <c r="A254" s="692"/>
      <c r="B254" s="693"/>
      <c r="C254" s="693"/>
      <c r="D254" s="693"/>
      <c r="E254" s="693"/>
      <c r="F254" s="694"/>
      <c r="G254" s="694"/>
      <c r="H254" s="694"/>
      <c r="I254" s="60" t="s">
        <v>719</v>
      </c>
    </row>
    <row r="255" spans="1:9" ht="13.5" thickTop="1">
      <c r="A255" s="63" t="s">
        <v>760</v>
      </c>
      <c r="B255" s="853" t="s">
        <v>797</v>
      </c>
      <c r="C255" s="861"/>
      <c r="D255" s="861"/>
      <c r="E255" s="862"/>
      <c r="F255" s="175">
        <v>97508</v>
      </c>
      <c r="G255" s="175">
        <v>103139</v>
      </c>
      <c r="H255" s="175">
        <v>97021</v>
      </c>
      <c r="I255" s="695">
        <f t="shared" si="4"/>
        <v>94.06819922628685</v>
      </c>
    </row>
    <row r="256" spans="1:9" ht="12.75">
      <c r="A256" s="63" t="s">
        <v>765</v>
      </c>
      <c r="B256" s="832" t="s">
        <v>798</v>
      </c>
      <c r="C256" s="835"/>
      <c r="D256" s="835"/>
      <c r="E256" s="836"/>
      <c r="F256" s="175">
        <v>2044</v>
      </c>
      <c r="G256" s="175">
        <v>2461</v>
      </c>
      <c r="H256" s="175">
        <v>1423</v>
      </c>
      <c r="I256" s="426">
        <f t="shared" si="4"/>
        <v>57.82202356765542</v>
      </c>
    </row>
    <row r="257" spans="1:9" ht="12.75">
      <c r="A257" s="63" t="s">
        <v>769</v>
      </c>
      <c r="B257" s="841" t="s">
        <v>799</v>
      </c>
      <c r="C257" s="841"/>
      <c r="D257" s="841"/>
      <c r="E257" s="841"/>
      <c r="F257" s="180">
        <f>SUM(F258:F263)</f>
        <v>16100</v>
      </c>
      <c r="G257" s="180">
        <f>SUM(G258:G263)</f>
        <v>20979</v>
      </c>
      <c r="H257" s="180">
        <f>SUM(H258:H263)</f>
        <v>16504</v>
      </c>
      <c r="I257" s="426">
        <f t="shared" si="4"/>
        <v>78.669145335812</v>
      </c>
    </row>
    <row r="258" spans="1:9" ht="12.75">
      <c r="A258" s="63"/>
      <c r="B258" s="832" t="s">
        <v>800</v>
      </c>
      <c r="C258" s="835"/>
      <c r="D258" s="835"/>
      <c r="E258" s="836"/>
      <c r="F258" s="178">
        <v>1600</v>
      </c>
      <c r="G258" s="178">
        <v>1600</v>
      </c>
      <c r="H258" s="178">
        <v>200</v>
      </c>
      <c r="I258" s="425">
        <f t="shared" si="4"/>
        <v>12.5</v>
      </c>
    </row>
    <row r="259" spans="1:9" ht="12.75">
      <c r="A259" s="63"/>
      <c r="B259" s="832" t="s">
        <v>801</v>
      </c>
      <c r="C259" s="835"/>
      <c r="D259" s="835"/>
      <c r="E259" s="836"/>
      <c r="F259" s="178">
        <v>2400</v>
      </c>
      <c r="G259" s="178">
        <v>2400</v>
      </c>
      <c r="H259" s="178">
        <v>300</v>
      </c>
      <c r="I259" s="425">
        <f t="shared" si="4"/>
        <v>12.5</v>
      </c>
    </row>
    <row r="260" spans="1:9" ht="12.75">
      <c r="A260" s="63"/>
      <c r="B260" s="832" t="s">
        <v>802</v>
      </c>
      <c r="C260" s="835"/>
      <c r="D260" s="835"/>
      <c r="E260" s="836"/>
      <c r="F260" s="178">
        <v>1000</v>
      </c>
      <c r="G260" s="178">
        <v>1000</v>
      </c>
      <c r="H260" s="178">
        <v>1000</v>
      </c>
      <c r="I260" s="425">
        <f t="shared" si="4"/>
        <v>100</v>
      </c>
    </row>
    <row r="261" spans="1:9" ht="12.75">
      <c r="A261" s="63"/>
      <c r="B261" s="832" t="s">
        <v>1003</v>
      </c>
      <c r="C261" s="833"/>
      <c r="D261" s="833"/>
      <c r="E261" s="834"/>
      <c r="F261" s="178">
        <v>0</v>
      </c>
      <c r="G261" s="178">
        <v>2146</v>
      </c>
      <c r="H261" s="178">
        <v>1559</v>
      </c>
      <c r="I261" s="425">
        <f t="shared" si="4"/>
        <v>72.64678471575023</v>
      </c>
    </row>
    <row r="262" spans="1:9" ht="12.75">
      <c r="A262" s="63"/>
      <c r="B262" s="832" t="s">
        <v>630</v>
      </c>
      <c r="C262" s="833"/>
      <c r="D262" s="833"/>
      <c r="E262" s="834"/>
      <c r="F262" s="178">
        <v>0</v>
      </c>
      <c r="G262" s="178">
        <v>2733</v>
      </c>
      <c r="H262" s="178">
        <v>2345</v>
      </c>
      <c r="I262" s="425">
        <f t="shared" si="4"/>
        <v>85.80314672521038</v>
      </c>
    </row>
    <row r="263" spans="1:9" ht="12.75">
      <c r="A263" s="63"/>
      <c r="B263" s="832" t="s">
        <v>632</v>
      </c>
      <c r="C263" s="835"/>
      <c r="D263" s="835"/>
      <c r="E263" s="836"/>
      <c r="F263" s="178">
        <v>11100</v>
      </c>
      <c r="G263" s="178">
        <v>11100</v>
      </c>
      <c r="H263" s="178">
        <v>11100</v>
      </c>
      <c r="I263" s="425">
        <f t="shared" si="4"/>
        <v>100</v>
      </c>
    </row>
    <row r="264" spans="1:9" ht="12.75">
      <c r="A264" s="63" t="s">
        <v>774</v>
      </c>
      <c r="B264" s="856" t="s">
        <v>910</v>
      </c>
      <c r="C264" s="842"/>
      <c r="D264" s="842"/>
      <c r="E264" s="857"/>
      <c r="F264" s="175">
        <v>0</v>
      </c>
      <c r="G264" s="175">
        <v>0</v>
      </c>
      <c r="H264" s="175">
        <v>0</v>
      </c>
      <c r="I264" s="428">
        <v>0</v>
      </c>
    </row>
    <row r="265" spans="1:9" ht="12.75">
      <c r="A265" s="64"/>
      <c r="B265" s="858" t="s">
        <v>803</v>
      </c>
      <c r="C265" s="859"/>
      <c r="D265" s="859"/>
      <c r="E265" s="860"/>
      <c r="F265" s="182">
        <f>F255+F256+F257</f>
        <v>115652</v>
      </c>
      <c r="G265" s="182">
        <f>G255+G256+G257</f>
        <v>126579</v>
      </c>
      <c r="H265" s="182">
        <f>H255+H256+H257</f>
        <v>114948</v>
      </c>
      <c r="I265" s="427">
        <f t="shared" si="4"/>
        <v>90.8112720119451</v>
      </c>
    </row>
    <row r="266" spans="1:9" ht="12.75">
      <c r="A266" s="63" t="s">
        <v>776</v>
      </c>
      <c r="B266" s="850" t="s">
        <v>804</v>
      </c>
      <c r="C266" s="851"/>
      <c r="D266" s="851"/>
      <c r="E266" s="852"/>
      <c r="F266" s="175">
        <v>25000</v>
      </c>
      <c r="G266" s="175">
        <v>0</v>
      </c>
      <c r="H266" s="175">
        <v>0</v>
      </c>
      <c r="I266" s="424">
        <v>0</v>
      </c>
    </row>
    <row r="267" spans="1:9" ht="12.75">
      <c r="A267" s="63" t="s">
        <v>779</v>
      </c>
      <c r="B267" s="853" t="s">
        <v>840</v>
      </c>
      <c r="C267" s="854"/>
      <c r="D267" s="854"/>
      <c r="E267" s="855"/>
      <c r="F267" s="175">
        <v>0</v>
      </c>
      <c r="G267" s="175">
        <v>0</v>
      </c>
      <c r="H267" s="175">
        <v>0</v>
      </c>
      <c r="I267" s="426">
        <v>0</v>
      </c>
    </row>
    <row r="268" spans="1:9" ht="12.75">
      <c r="A268" s="63" t="s">
        <v>781</v>
      </c>
      <c r="B268" s="832" t="s">
        <v>805</v>
      </c>
      <c r="C268" s="835"/>
      <c r="D268" s="835"/>
      <c r="E268" s="836"/>
      <c r="F268" s="175">
        <v>0</v>
      </c>
      <c r="G268" s="175">
        <v>0</v>
      </c>
      <c r="H268" s="175">
        <v>0</v>
      </c>
      <c r="I268" s="426">
        <v>0</v>
      </c>
    </row>
    <row r="269" spans="1:9" ht="12.75">
      <c r="A269" s="63" t="s">
        <v>893</v>
      </c>
      <c r="B269" s="832" t="s">
        <v>955</v>
      </c>
      <c r="C269" s="837"/>
      <c r="D269" s="837"/>
      <c r="E269" s="834"/>
      <c r="F269" s="175">
        <v>0</v>
      </c>
      <c r="G269" s="175">
        <v>0</v>
      </c>
      <c r="H269" s="175">
        <v>0</v>
      </c>
      <c r="I269" s="426">
        <v>0</v>
      </c>
    </row>
    <row r="270" spans="1:9" ht="12.75">
      <c r="A270" s="63" t="s">
        <v>894</v>
      </c>
      <c r="B270" s="832" t="s">
        <v>956</v>
      </c>
      <c r="C270" s="837"/>
      <c r="D270" s="837"/>
      <c r="E270" s="834"/>
      <c r="F270" s="175">
        <v>0</v>
      </c>
      <c r="G270" s="175">
        <v>0</v>
      </c>
      <c r="H270" s="175">
        <v>18927</v>
      </c>
      <c r="I270" s="428">
        <v>0</v>
      </c>
    </row>
    <row r="271" spans="1:9" ht="12.75">
      <c r="A271" s="64"/>
      <c r="B271" s="846" t="s">
        <v>806</v>
      </c>
      <c r="C271" s="846"/>
      <c r="D271" s="846"/>
      <c r="E271" s="846"/>
      <c r="F271" s="423">
        <f>F238+F265+F266+F267+F268+F269+F270</f>
        <v>1611165</v>
      </c>
      <c r="G271" s="423">
        <f>G238+G265+G266+G267+G268+G269+G270</f>
        <v>1730222</v>
      </c>
      <c r="H271" s="423">
        <f>H238+H265+H266+H267+H268+H269+H270</f>
        <v>1729790</v>
      </c>
      <c r="I271" s="429">
        <f t="shared" si="4"/>
        <v>99.97503210570666</v>
      </c>
    </row>
    <row r="272" spans="1:9" ht="13.5" thickBot="1">
      <c r="A272" s="65"/>
      <c r="B272" s="847" t="s">
        <v>807</v>
      </c>
      <c r="C272" s="848"/>
      <c r="D272" s="848"/>
      <c r="E272" s="849"/>
      <c r="F272" s="431">
        <v>348.5</v>
      </c>
      <c r="G272" s="431">
        <v>348.5</v>
      </c>
      <c r="H272" s="431">
        <v>340.5</v>
      </c>
      <c r="I272" s="430">
        <f t="shared" si="4"/>
        <v>97.70444763271162</v>
      </c>
    </row>
    <row r="273" ht="13.5" thickTop="1"/>
  </sheetData>
  <sheetProtection/>
  <mergeCells count="198">
    <mergeCell ref="B114:E114"/>
    <mergeCell ref="B41:E41"/>
    <mergeCell ref="B42:E42"/>
    <mergeCell ref="B43:E43"/>
    <mergeCell ref="B32:E32"/>
    <mergeCell ref="B33:E33"/>
    <mergeCell ref="F1:I1"/>
    <mergeCell ref="A3:I3"/>
    <mergeCell ref="F7:I7"/>
    <mergeCell ref="A4:I5"/>
    <mergeCell ref="I8:I9"/>
    <mergeCell ref="B10:E10"/>
    <mergeCell ref="B11:E11"/>
    <mergeCell ref="B30:E30"/>
    <mergeCell ref="B12:E12"/>
    <mergeCell ref="B13:E13"/>
    <mergeCell ref="B14:E14"/>
    <mergeCell ref="H8:H9"/>
    <mergeCell ref="A8:A9"/>
    <mergeCell ref="B8:E9"/>
    <mergeCell ref="F8:F9"/>
    <mergeCell ref="G8:G9"/>
    <mergeCell ref="B19:E19"/>
    <mergeCell ref="B20:E20"/>
    <mergeCell ref="B21:E21"/>
    <mergeCell ref="B22:E22"/>
    <mergeCell ref="B15:E15"/>
    <mergeCell ref="B16:E16"/>
    <mergeCell ref="B17:E17"/>
    <mergeCell ref="B18:E18"/>
    <mergeCell ref="B37:E37"/>
    <mergeCell ref="B38:E38"/>
    <mergeCell ref="B27:E27"/>
    <mergeCell ref="B28:E28"/>
    <mergeCell ref="B29:E29"/>
    <mergeCell ref="B23:E23"/>
    <mergeCell ref="B24:E24"/>
    <mergeCell ref="B25:E25"/>
    <mergeCell ref="B26:E26"/>
    <mergeCell ref="B31:E31"/>
    <mergeCell ref="B50:E50"/>
    <mergeCell ref="B51:E51"/>
    <mergeCell ref="B53:E53"/>
    <mergeCell ref="B54:E54"/>
    <mergeCell ref="B52:E52"/>
    <mergeCell ref="B34:E34"/>
    <mergeCell ref="B39:E39"/>
    <mergeCell ref="B40:E40"/>
    <mergeCell ref="B35:E35"/>
    <mergeCell ref="B36:E36"/>
    <mergeCell ref="H67:H68"/>
    <mergeCell ref="I67:I68"/>
    <mergeCell ref="A67:A68"/>
    <mergeCell ref="B67:E68"/>
    <mergeCell ref="B47:E47"/>
    <mergeCell ref="B48:E48"/>
    <mergeCell ref="B55:E55"/>
    <mergeCell ref="B56:E56"/>
    <mergeCell ref="B57:E57"/>
    <mergeCell ref="B58:E58"/>
    <mergeCell ref="B69:E69"/>
    <mergeCell ref="B70:E70"/>
    <mergeCell ref="B71:E71"/>
    <mergeCell ref="B72:E72"/>
    <mergeCell ref="F67:F68"/>
    <mergeCell ref="G67:G68"/>
    <mergeCell ref="B110:E110"/>
    <mergeCell ref="B130:E130"/>
    <mergeCell ref="B131:E131"/>
    <mergeCell ref="B76:E76"/>
    <mergeCell ref="B80:E80"/>
    <mergeCell ref="B77:E77"/>
    <mergeCell ref="B101:E101"/>
    <mergeCell ref="B90:E90"/>
    <mergeCell ref="B87:E87"/>
    <mergeCell ref="B113:E113"/>
    <mergeCell ref="B132:E132"/>
    <mergeCell ref="B112:E112"/>
    <mergeCell ref="B117:E117"/>
    <mergeCell ref="B133:E133"/>
    <mergeCell ref="B106:E106"/>
    <mergeCell ref="B94:E94"/>
    <mergeCell ref="B116:E116"/>
    <mergeCell ref="B107:E107"/>
    <mergeCell ref="B108:E108"/>
    <mergeCell ref="B111:E111"/>
    <mergeCell ref="B138:E138"/>
    <mergeCell ref="B139:E139"/>
    <mergeCell ref="B140:E140"/>
    <mergeCell ref="B141:E141"/>
    <mergeCell ref="B134:E134"/>
    <mergeCell ref="B135:E135"/>
    <mergeCell ref="B136:E136"/>
    <mergeCell ref="B137:E137"/>
    <mergeCell ref="G196:G197"/>
    <mergeCell ref="H196:H197"/>
    <mergeCell ref="I196:I197"/>
    <mergeCell ref="B198:E198"/>
    <mergeCell ref="B142:E142"/>
    <mergeCell ref="A196:A197"/>
    <mergeCell ref="B196:E197"/>
    <mergeCell ref="F196:F197"/>
    <mergeCell ref="B204:E204"/>
    <mergeCell ref="B205:E205"/>
    <mergeCell ref="B206:E206"/>
    <mergeCell ref="B208:E208"/>
    <mergeCell ref="B209:E209"/>
    <mergeCell ref="B199:E199"/>
    <mergeCell ref="B200:E200"/>
    <mergeCell ref="B203:E203"/>
    <mergeCell ref="B202:E202"/>
    <mergeCell ref="B201:E201"/>
    <mergeCell ref="B212:E212"/>
    <mergeCell ref="B213:E213"/>
    <mergeCell ref="B214:E214"/>
    <mergeCell ref="B215:E215"/>
    <mergeCell ref="B207:E207"/>
    <mergeCell ref="B210:E210"/>
    <mergeCell ref="B211:E211"/>
    <mergeCell ref="B222:E222"/>
    <mergeCell ref="B223:E223"/>
    <mergeCell ref="B219:E219"/>
    <mergeCell ref="B220:E220"/>
    <mergeCell ref="B221:E221"/>
    <mergeCell ref="B216:E216"/>
    <mergeCell ref="B217:E217"/>
    <mergeCell ref="B218:E218"/>
    <mergeCell ref="B257:E257"/>
    <mergeCell ref="B258:E258"/>
    <mergeCell ref="B237:E237"/>
    <mergeCell ref="B238:E238"/>
    <mergeCell ref="B226:E226"/>
    <mergeCell ref="B227:E227"/>
    <mergeCell ref="B233:E233"/>
    <mergeCell ref="B264:E264"/>
    <mergeCell ref="B265:E265"/>
    <mergeCell ref="G64:I64"/>
    <mergeCell ref="G190:I190"/>
    <mergeCell ref="B259:E259"/>
    <mergeCell ref="B260:E260"/>
    <mergeCell ref="B263:E263"/>
    <mergeCell ref="B261:E261"/>
    <mergeCell ref="B255:E255"/>
    <mergeCell ref="B256:E256"/>
    <mergeCell ref="B270:E270"/>
    <mergeCell ref="B271:E271"/>
    <mergeCell ref="B272:E272"/>
    <mergeCell ref="B266:E266"/>
    <mergeCell ref="B267:E267"/>
    <mergeCell ref="B268:E268"/>
    <mergeCell ref="B269:E269"/>
    <mergeCell ref="B44:E44"/>
    <mergeCell ref="B95:E95"/>
    <mergeCell ref="B92:E92"/>
    <mergeCell ref="B93:E93"/>
    <mergeCell ref="B89:E89"/>
    <mergeCell ref="B91:E91"/>
    <mergeCell ref="B84:E84"/>
    <mergeCell ref="B45:E45"/>
    <mergeCell ref="B46:E46"/>
    <mergeCell ref="B78:E78"/>
    <mergeCell ref="B105:E105"/>
    <mergeCell ref="B85:E85"/>
    <mergeCell ref="B86:E86"/>
    <mergeCell ref="B88:E88"/>
    <mergeCell ref="B96:E96"/>
    <mergeCell ref="B99:E99"/>
    <mergeCell ref="B98:E98"/>
    <mergeCell ref="B49:E49"/>
    <mergeCell ref="B59:E59"/>
    <mergeCell ref="B79:E79"/>
    <mergeCell ref="B97:E97"/>
    <mergeCell ref="B81:E81"/>
    <mergeCell ref="B82:E82"/>
    <mergeCell ref="B83:E83"/>
    <mergeCell ref="B73:E73"/>
    <mergeCell ref="B74:E74"/>
    <mergeCell ref="B75:E75"/>
    <mergeCell ref="B262:E262"/>
    <mergeCell ref="B100:E100"/>
    <mergeCell ref="B103:E103"/>
    <mergeCell ref="B104:E104"/>
    <mergeCell ref="B102:E102"/>
    <mergeCell ref="B230:E230"/>
    <mergeCell ref="B109:E109"/>
    <mergeCell ref="B115:E115"/>
    <mergeCell ref="B234:E234"/>
    <mergeCell ref="B235:E235"/>
    <mergeCell ref="G127:I127"/>
    <mergeCell ref="G126:I126"/>
    <mergeCell ref="G250:I250"/>
    <mergeCell ref="B236:E236"/>
    <mergeCell ref="B228:E228"/>
    <mergeCell ref="B231:E231"/>
    <mergeCell ref="B232:E232"/>
    <mergeCell ref="B229:E229"/>
    <mergeCell ref="B224:E224"/>
    <mergeCell ref="B225:E225"/>
  </mergeCells>
  <printOptions/>
  <pageMargins left="0.59" right="0.31" top="1" bottom="1" header="0.5" footer="0.5"/>
  <pageSetup firstPageNumber="12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.75390625" style="128" customWidth="1"/>
    <col min="2" max="3" width="9.125" style="128" customWidth="1"/>
    <col min="4" max="4" width="12.875" style="128" customWidth="1"/>
    <col min="5" max="5" width="13.875" style="128" customWidth="1"/>
    <col min="6" max="6" width="11.875" style="128" customWidth="1"/>
    <col min="7" max="7" width="11.75390625" style="128" customWidth="1"/>
    <col min="8" max="8" width="12.25390625" style="128" customWidth="1"/>
    <col min="9" max="9" width="10.75390625" style="128" customWidth="1"/>
    <col min="10" max="16384" width="9.125" style="128" customWidth="1"/>
  </cols>
  <sheetData>
    <row r="1" spans="6:10" ht="12.75">
      <c r="F1" s="1233"/>
      <c r="G1" s="1233"/>
      <c r="H1" s="1233"/>
      <c r="I1" s="1233"/>
      <c r="J1" s="130"/>
    </row>
    <row r="2" spans="6:10" ht="15">
      <c r="F2" s="129"/>
      <c r="G2" s="129"/>
      <c r="H2" s="456"/>
      <c r="I2" s="456" t="s">
        <v>964</v>
      </c>
      <c r="J2" s="130"/>
    </row>
    <row r="3" spans="6:10" ht="15">
      <c r="F3" s="129"/>
      <c r="G3" s="129"/>
      <c r="H3" s="456"/>
      <c r="I3" s="456"/>
      <c r="J3" s="130"/>
    </row>
    <row r="4" spans="6:10" ht="15">
      <c r="F4" s="129"/>
      <c r="G4" s="129"/>
      <c r="H4" s="456"/>
      <c r="I4" s="456"/>
      <c r="J4" s="130"/>
    </row>
    <row r="5" spans="1:10" ht="12.75">
      <c r="A5" s="1015" t="s">
        <v>1053</v>
      </c>
      <c r="B5" s="1015"/>
      <c r="C5" s="1015"/>
      <c r="D5" s="1015"/>
      <c r="E5" s="1015"/>
      <c r="F5" s="1015"/>
      <c r="G5" s="1015"/>
      <c r="H5" s="1015"/>
      <c r="I5" s="1015"/>
      <c r="J5" s="131"/>
    </row>
    <row r="6" spans="1:10" ht="16.5" customHeight="1">
      <c r="A6" s="1235" t="s">
        <v>645</v>
      </c>
      <c r="B6" s="1235"/>
      <c r="C6" s="1235"/>
      <c r="D6" s="1235"/>
      <c r="E6" s="1235"/>
      <c r="F6" s="1235"/>
      <c r="G6" s="1235"/>
      <c r="H6" s="1235"/>
      <c r="I6" s="1235"/>
      <c r="J6" s="131"/>
    </row>
    <row r="7" spans="1:10" ht="12.75">
      <c r="A7" s="1235" t="s">
        <v>646</v>
      </c>
      <c r="B7" s="904"/>
      <c r="C7" s="904"/>
      <c r="D7" s="904"/>
      <c r="E7" s="904"/>
      <c r="F7" s="904"/>
      <c r="G7" s="904"/>
      <c r="H7" s="904"/>
      <c r="I7" s="904"/>
      <c r="J7" s="131"/>
    </row>
    <row r="8" spans="2:9" ht="12.75">
      <c r="B8" s="131"/>
      <c r="C8" s="131"/>
      <c r="D8" s="131"/>
      <c r="E8" s="131"/>
      <c r="F8" s="131"/>
      <c r="G8" s="131"/>
      <c r="H8" s="131"/>
      <c r="I8" s="131"/>
    </row>
    <row r="9" spans="6:9" ht="13.5" thickBot="1">
      <c r="F9" s="1234" t="s">
        <v>719</v>
      </c>
      <c r="G9" s="1234"/>
      <c r="H9" s="1234"/>
      <c r="I9" s="1234"/>
    </row>
    <row r="10" spans="1:10" ht="13.5" customHeight="1" thickTop="1">
      <c r="A10" s="1238" t="s">
        <v>720</v>
      </c>
      <c r="B10" s="1236" t="s">
        <v>721</v>
      </c>
      <c r="C10" s="1236"/>
      <c r="D10" s="1236"/>
      <c r="E10" s="1236"/>
      <c r="F10" s="1177" t="s">
        <v>1035</v>
      </c>
      <c r="G10" s="1177" t="s">
        <v>717</v>
      </c>
      <c r="H10" s="1177" t="s">
        <v>718</v>
      </c>
      <c r="I10" s="866" t="s">
        <v>949</v>
      </c>
      <c r="J10" s="146"/>
    </row>
    <row r="11" spans="1:10" ht="12.75">
      <c r="A11" s="1239"/>
      <c r="B11" s="1237"/>
      <c r="C11" s="1237"/>
      <c r="D11" s="1237"/>
      <c r="E11" s="1237"/>
      <c r="F11" s="1178"/>
      <c r="G11" s="865"/>
      <c r="H11" s="865"/>
      <c r="I11" s="867"/>
      <c r="J11" s="146"/>
    </row>
    <row r="12" spans="1:10" ht="22.5" customHeight="1">
      <c r="A12" s="132"/>
      <c r="B12" s="1217" t="s">
        <v>45</v>
      </c>
      <c r="C12" s="1218"/>
      <c r="D12" s="1218"/>
      <c r="E12" s="1219"/>
      <c r="F12" s="133"/>
      <c r="G12" s="254"/>
      <c r="H12" s="254"/>
      <c r="I12" s="134"/>
      <c r="J12" s="146"/>
    </row>
    <row r="13" spans="1:10" ht="16.5" customHeight="1">
      <c r="A13" s="135"/>
      <c r="B13" s="1220" t="s">
        <v>722</v>
      </c>
      <c r="C13" s="1220"/>
      <c r="D13" s="1220"/>
      <c r="E13" s="1220"/>
      <c r="F13" s="136"/>
      <c r="G13" s="255"/>
      <c r="H13" s="255"/>
      <c r="I13" s="137"/>
      <c r="J13" s="146"/>
    </row>
    <row r="14" spans="1:10" ht="16.5" customHeight="1">
      <c r="A14" s="262" t="s">
        <v>808</v>
      </c>
      <c r="B14" s="1220" t="s">
        <v>723</v>
      </c>
      <c r="C14" s="1220"/>
      <c r="D14" s="1220"/>
      <c r="E14" s="1220"/>
      <c r="F14" s="306">
        <f>F15+F16</f>
        <v>962731</v>
      </c>
      <c r="G14" s="306">
        <f>G15+G16</f>
        <v>395416</v>
      </c>
      <c r="H14" s="306">
        <f>H15+H16</f>
        <v>399387</v>
      </c>
      <c r="I14" s="284">
        <f>H14/G14*100</f>
        <v>101.0042588059158</v>
      </c>
      <c r="J14" s="146"/>
    </row>
    <row r="15" spans="1:10" ht="12.75" customHeight="1">
      <c r="A15" s="138" t="s">
        <v>724</v>
      </c>
      <c r="B15" s="1224" t="s">
        <v>725</v>
      </c>
      <c r="C15" s="1224"/>
      <c r="D15" s="1224"/>
      <c r="E15" s="1224"/>
      <c r="F15" s="263">
        <v>27360</v>
      </c>
      <c r="G15" s="264">
        <v>41049</v>
      </c>
      <c r="H15" s="264">
        <v>45252</v>
      </c>
      <c r="I15" s="285">
        <f aca="true" t="shared" si="0" ref="I15:I38">H15/G15*100</f>
        <v>110.23898267923701</v>
      </c>
      <c r="J15" s="146"/>
    </row>
    <row r="16" spans="1:10" ht="12.75" customHeight="1">
      <c r="A16" s="139" t="s">
        <v>726</v>
      </c>
      <c r="B16" s="1165" t="s">
        <v>727</v>
      </c>
      <c r="C16" s="1165"/>
      <c r="D16" s="1165"/>
      <c r="E16" s="1165"/>
      <c r="F16" s="265">
        <f>F17+F18+F19+F20</f>
        <v>935371</v>
      </c>
      <c r="G16" s="265">
        <v>354367</v>
      </c>
      <c r="H16" s="265">
        <v>354135</v>
      </c>
      <c r="I16" s="286">
        <f t="shared" si="0"/>
        <v>99.93453114990956</v>
      </c>
      <c r="J16" s="146"/>
    </row>
    <row r="17" spans="1:10" ht="12.75">
      <c r="A17" s="141" t="s">
        <v>728</v>
      </c>
      <c r="B17" s="1165" t="s">
        <v>729</v>
      </c>
      <c r="C17" s="1165"/>
      <c r="D17" s="1165"/>
      <c r="E17" s="1165"/>
      <c r="F17" s="266">
        <v>0</v>
      </c>
      <c r="G17" s="267">
        <v>0</v>
      </c>
      <c r="H17" s="267">
        <v>0</v>
      </c>
      <c r="I17" s="282">
        <v>0</v>
      </c>
      <c r="J17" s="146"/>
    </row>
    <row r="18" spans="1:10" ht="12.75">
      <c r="A18" s="141" t="s">
        <v>730</v>
      </c>
      <c r="B18" s="1165" t="s">
        <v>731</v>
      </c>
      <c r="C18" s="1165"/>
      <c r="D18" s="1165"/>
      <c r="E18" s="1165"/>
      <c r="F18" s="266">
        <v>51320</v>
      </c>
      <c r="G18" s="267">
        <v>53164</v>
      </c>
      <c r="H18" s="267">
        <v>53164</v>
      </c>
      <c r="I18" s="282">
        <f t="shared" si="0"/>
        <v>100</v>
      </c>
      <c r="J18" s="146"/>
    </row>
    <row r="19" spans="1:10" ht="12.75" customHeight="1">
      <c r="A19" s="141" t="s">
        <v>732</v>
      </c>
      <c r="B19" s="1165" t="s">
        <v>733</v>
      </c>
      <c r="C19" s="1165"/>
      <c r="D19" s="1165"/>
      <c r="E19" s="1165"/>
      <c r="F19" s="266">
        <v>879451</v>
      </c>
      <c r="G19" s="267">
        <v>295931</v>
      </c>
      <c r="H19" s="267">
        <v>295931</v>
      </c>
      <c r="I19" s="282">
        <f t="shared" si="0"/>
        <v>100</v>
      </c>
      <c r="J19" s="146"/>
    </row>
    <row r="20" spans="1:10" ht="12.75">
      <c r="A20" s="142" t="s">
        <v>734</v>
      </c>
      <c r="B20" s="1241" t="s">
        <v>735</v>
      </c>
      <c r="C20" s="1241"/>
      <c r="D20" s="1241"/>
      <c r="E20" s="1241"/>
      <c r="F20" s="268">
        <v>4600</v>
      </c>
      <c r="G20" s="269">
        <v>5272</v>
      </c>
      <c r="H20" s="269">
        <v>5040</v>
      </c>
      <c r="I20" s="283">
        <f t="shared" si="0"/>
        <v>95.59939301972686</v>
      </c>
      <c r="J20" s="146"/>
    </row>
    <row r="21" spans="1:10" ht="12.75">
      <c r="A21" s="143" t="s">
        <v>950</v>
      </c>
      <c r="B21" s="1193" t="s">
        <v>737</v>
      </c>
      <c r="C21" s="1194"/>
      <c r="D21" s="1194"/>
      <c r="E21" s="1195"/>
      <c r="F21" s="270">
        <f>F22</f>
        <v>90875</v>
      </c>
      <c r="G21" s="270">
        <f>G22</f>
        <v>867336</v>
      </c>
      <c r="H21" s="270">
        <f>H22</f>
        <v>867336</v>
      </c>
      <c r="I21" s="284">
        <f t="shared" si="0"/>
        <v>100</v>
      </c>
      <c r="J21" s="146"/>
    </row>
    <row r="22" spans="1:10" ht="12.75" customHeight="1">
      <c r="A22" s="144" t="s">
        <v>738</v>
      </c>
      <c r="B22" s="1224" t="s">
        <v>739</v>
      </c>
      <c r="C22" s="1224"/>
      <c r="D22" s="1224"/>
      <c r="E22" s="1224"/>
      <c r="F22" s="263">
        <f>SUM(F23:F27)</f>
        <v>90875</v>
      </c>
      <c r="G22" s="263">
        <f>SUM(G23:G28)</f>
        <v>867336</v>
      </c>
      <c r="H22" s="263">
        <f>SUM(H23:H28)</f>
        <v>867336</v>
      </c>
      <c r="I22" s="285">
        <f t="shared" si="0"/>
        <v>100</v>
      </c>
      <c r="J22" s="146"/>
    </row>
    <row r="23" spans="1:10" ht="12.75">
      <c r="A23" s="141" t="s">
        <v>740</v>
      </c>
      <c r="B23" s="1165" t="s">
        <v>741</v>
      </c>
      <c r="C23" s="1165"/>
      <c r="D23" s="1165"/>
      <c r="E23" s="1165"/>
      <c r="F23" s="266">
        <v>0</v>
      </c>
      <c r="G23" s="267">
        <v>577397</v>
      </c>
      <c r="H23" s="267">
        <v>577397</v>
      </c>
      <c r="I23" s="282">
        <f t="shared" si="0"/>
        <v>100</v>
      </c>
      <c r="J23" s="146"/>
    </row>
    <row r="24" spans="1:10" ht="12.75">
      <c r="A24" s="141" t="s">
        <v>742</v>
      </c>
      <c r="B24" s="1165" t="s">
        <v>743</v>
      </c>
      <c r="C24" s="1165"/>
      <c r="D24" s="1165"/>
      <c r="E24" s="1165"/>
      <c r="F24" s="266">
        <v>555</v>
      </c>
      <c r="G24" s="267">
        <v>60134</v>
      </c>
      <c r="H24" s="267">
        <v>60134</v>
      </c>
      <c r="I24" s="282">
        <f t="shared" si="0"/>
        <v>100</v>
      </c>
      <c r="J24" s="146"/>
    </row>
    <row r="25" spans="1:10" ht="12.75">
      <c r="A25" s="141" t="s">
        <v>744</v>
      </c>
      <c r="B25" s="1165" t="s">
        <v>835</v>
      </c>
      <c r="C25" s="1165"/>
      <c r="D25" s="1165"/>
      <c r="E25" s="1165"/>
      <c r="F25" s="266">
        <v>0</v>
      </c>
      <c r="G25" s="267">
        <v>112997</v>
      </c>
      <c r="H25" s="267">
        <v>112997</v>
      </c>
      <c r="I25" s="282">
        <f t="shared" si="0"/>
        <v>100</v>
      </c>
      <c r="J25" s="146"/>
    </row>
    <row r="26" spans="1:10" ht="12.75">
      <c r="A26" s="145" t="s">
        <v>745</v>
      </c>
      <c r="B26" s="1166" t="s">
        <v>746</v>
      </c>
      <c r="C26" s="1167"/>
      <c r="D26" s="1167"/>
      <c r="E26" s="1168"/>
      <c r="F26" s="271">
        <v>0</v>
      </c>
      <c r="G26" s="272">
        <v>0</v>
      </c>
      <c r="H26" s="272">
        <v>0</v>
      </c>
      <c r="I26" s="282">
        <v>0</v>
      </c>
      <c r="J26" s="146"/>
    </row>
    <row r="27" spans="1:10" ht="12.75">
      <c r="A27" s="141" t="s">
        <v>747</v>
      </c>
      <c r="B27" s="1166" t="s">
        <v>748</v>
      </c>
      <c r="C27" s="1167"/>
      <c r="D27" s="1167"/>
      <c r="E27" s="1168"/>
      <c r="F27" s="273">
        <v>90320</v>
      </c>
      <c r="G27" s="274">
        <v>106808</v>
      </c>
      <c r="H27" s="274">
        <v>106808</v>
      </c>
      <c r="I27" s="282">
        <f t="shared" si="0"/>
        <v>100</v>
      </c>
      <c r="J27" s="146"/>
    </row>
    <row r="28" spans="1:10" ht="12.75">
      <c r="A28" s="141" t="s">
        <v>750</v>
      </c>
      <c r="B28" s="1261" t="s">
        <v>647</v>
      </c>
      <c r="C28" s="1078"/>
      <c r="D28" s="1078"/>
      <c r="E28" s="1079"/>
      <c r="F28" s="273">
        <v>0</v>
      </c>
      <c r="G28" s="274">
        <v>10000</v>
      </c>
      <c r="H28" s="274">
        <v>10000</v>
      </c>
      <c r="I28" s="282">
        <f t="shared" si="0"/>
        <v>100</v>
      </c>
      <c r="J28" s="146"/>
    </row>
    <row r="29" spans="1:10" ht="12.75">
      <c r="A29" s="144" t="s">
        <v>810</v>
      </c>
      <c r="B29" s="1181" t="s">
        <v>751</v>
      </c>
      <c r="C29" s="1182"/>
      <c r="D29" s="1182"/>
      <c r="E29" s="1183"/>
      <c r="F29" s="275">
        <f>SUM(F30:F32)</f>
        <v>16697</v>
      </c>
      <c r="G29" s="275">
        <f>SUM(G30:G32)</f>
        <v>21435</v>
      </c>
      <c r="H29" s="275">
        <f>SUM(H30:H32)</f>
        <v>10165</v>
      </c>
      <c r="I29" s="284">
        <f t="shared" si="0"/>
        <v>47.42243993468626</v>
      </c>
      <c r="J29" s="146"/>
    </row>
    <row r="30" spans="1:10" ht="12.75" customHeight="1">
      <c r="A30" s="144" t="s">
        <v>752</v>
      </c>
      <c r="B30" s="1184" t="s">
        <v>753</v>
      </c>
      <c r="C30" s="1185"/>
      <c r="D30" s="1185"/>
      <c r="E30" s="1186"/>
      <c r="F30" s="276">
        <v>14300</v>
      </c>
      <c r="G30" s="276">
        <v>14300</v>
      </c>
      <c r="H30" s="276">
        <v>3030</v>
      </c>
      <c r="I30" s="285">
        <f t="shared" si="0"/>
        <v>21.188811188811187</v>
      </c>
      <c r="J30" s="146"/>
    </row>
    <row r="31" spans="1:10" ht="12.75">
      <c r="A31" s="141" t="s">
        <v>754</v>
      </c>
      <c r="B31" s="1165" t="s">
        <v>755</v>
      </c>
      <c r="C31" s="1165"/>
      <c r="D31" s="1165"/>
      <c r="E31" s="1165"/>
      <c r="F31" s="265">
        <v>2397</v>
      </c>
      <c r="G31" s="265">
        <v>7135</v>
      </c>
      <c r="H31" s="265">
        <v>7135</v>
      </c>
      <c r="I31" s="286">
        <f t="shared" si="0"/>
        <v>100</v>
      </c>
      <c r="J31" s="146"/>
    </row>
    <row r="32" spans="1:10" ht="12.75">
      <c r="A32" s="142" t="s">
        <v>757</v>
      </c>
      <c r="B32" s="1187" t="s">
        <v>758</v>
      </c>
      <c r="C32" s="1188"/>
      <c r="D32" s="1188"/>
      <c r="E32" s="1188"/>
      <c r="F32" s="277">
        <v>0</v>
      </c>
      <c r="G32" s="277">
        <v>0</v>
      </c>
      <c r="H32" s="277">
        <v>0</v>
      </c>
      <c r="I32" s="307">
        <v>0</v>
      </c>
      <c r="J32" s="146"/>
    </row>
    <row r="33" spans="1:10" ht="12.75">
      <c r="A33" s="142" t="s">
        <v>811</v>
      </c>
      <c r="B33" s="1240" t="s">
        <v>759</v>
      </c>
      <c r="C33" s="1240"/>
      <c r="D33" s="1240"/>
      <c r="E33" s="1240"/>
      <c r="F33" s="278">
        <f>SUM(F34:F35)</f>
        <v>13288</v>
      </c>
      <c r="G33" s="278">
        <f>SUM(G34:G35)</f>
        <v>14380</v>
      </c>
      <c r="H33" s="278">
        <f>SUM(H34:H35)</f>
        <v>14380</v>
      </c>
      <c r="I33" s="284">
        <f t="shared" si="0"/>
        <v>100</v>
      </c>
      <c r="J33" s="146"/>
    </row>
    <row r="34" spans="1:10" ht="12.75" customHeight="1">
      <c r="A34" s="144" t="s">
        <v>760</v>
      </c>
      <c r="B34" s="1224" t="s">
        <v>761</v>
      </c>
      <c r="C34" s="1224"/>
      <c r="D34" s="1224"/>
      <c r="E34" s="1224"/>
      <c r="F34" s="279">
        <v>138</v>
      </c>
      <c r="G34" s="279">
        <v>621</v>
      </c>
      <c r="H34" s="279">
        <v>621</v>
      </c>
      <c r="I34" s="474">
        <f t="shared" si="0"/>
        <v>100</v>
      </c>
      <c r="J34" s="146"/>
    </row>
    <row r="35" spans="1:10" ht="12.75">
      <c r="A35" s="141" t="s">
        <v>765</v>
      </c>
      <c r="B35" s="1165" t="s">
        <v>766</v>
      </c>
      <c r="C35" s="1165"/>
      <c r="D35" s="1165"/>
      <c r="E35" s="1165"/>
      <c r="F35" s="303">
        <v>13150</v>
      </c>
      <c r="G35" s="303">
        <v>13759</v>
      </c>
      <c r="H35" s="303">
        <v>13759</v>
      </c>
      <c r="I35" s="307">
        <f t="shared" si="0"/>
        <v>100</v>
      </c>
      <c r="J35" s="146"/>
    </row>
    <row r="36" spans="1:10" ht="12.75">
      <c r="A36" s="158" t="s">
        <v>919</v>
      </c>
      <c r="B36" s="1189" t="s">
        <v>903</v>
      </c>
      <c r="C36" s="1189"/>
      <c r="D36" s="1189"/>
      <c r="E36" s="1189"/>
      <c r="F36" s="270">
        <v>17353</v>
      </c>
      <c r="G36" s="270">
        <v>52005</v>
      </c>
      <c r="H36" s="270">
        <v>49791</v>
      </c>
      <c r="I36" s="284">
        <f t="shared" si="0"/>
        <v>95.74271704643785</v>
      </c>
      <c r="J36" s="146"/>
    </row>
    <row r="37" spans="1:10" ht="12.75">
      <c r="A37" s="145"/>
      <c r="B37" s="1166" t="s">
        <v>920</v>
      </c>
      <c r="C37" s="1228"/>
      <c r="D37" s="1228"/>
      <c r="E37" s="1229"/>
      <c r="F37" s="273">
        <v>8055</v>
      </c>
      <c r="G37" s="274">
        <v>10124</v>
      </c>
      <c r="H37" s="274">
        <v>10124</v>
      </c>
      <c r="I37" s="457">
        <f t="shared" si="0"/>
        <v>100</v>
      </c>
      <c r="J37" s="146"/>
    </row>
    <row r="38" spans="1:10" ht="12.75">
      <c r="A38" s="159" t="s">
        <v>814</v>
      </c>
      <c r="B38" s="1258" t="s">
        <v>908</v>
      </c>
      <c r="C38" s="1259"/>
      <c r="D38" s="1259"/>
      <c r="E38" s="1260"/>
      <c r="F38" s="270">
        <v>60735</v>
      </c>
      <c r="G38" s="270">
        <v>53379</v>
      </c>
      <c r="H38" s="270">
        <v>48112</v>
      </c>
      <c r="I38" s="284">
        <f t="shared" si="0"/>
        <v>90.13282376964725</v>
      </c>
      <c r="J38" s="146"/>
    </row>
    <row r="39" spans="1:10" ht="12.75">
      <c r="A39" s="145"/>
      <c r="B39" s="1166" t="s">
        <v>920</v>
      </c>
      <c r="C39" s="1228"/>
      <c r="D39" s="1228"/>
      <c r="E39" s="1229"/>
      <c r="F39" s="271">
        <v>0</v>
      </c>
      <c r="G39" s="272">
        <v>0</v>
      </c>
      <c r="H39" s="272">
        <v>0</v>
      </c>
      <c r="I39" s="160">
        <v>0</v>
      </c>
      <c r="J39" s="146"/>
    </row>
    <row r="40" spans="1:10" ht="12.75" customHeight="1">
      <c r="A40" s="144" t="s">
        <v>817</v>
      </c>
      <c r="B40" s="1225" t="s">
        <v>767</v>
      </c>
      <c r="C40" s="1226"/>
      <c r="D40" s="1226"/>
      <c r="E40" s="1227"/>
      <c r="F40" s="1179">
        <v>3574</v>
      </c>
      <c r="G40" s="1179">
        <v>3574</v>
      </c>
      <c r="H40" s="1179">
        <v>3956</v>
      </c>
      <c r="I40" s="1214">
        <f>H40/G40*100</f>
        <v>110.688304420817</v>
      </c>
      <c r="J40" s="146"/>
    </row>
    <row r="41" spans="1:10" ht="12.75">
      <c r="A41" s="147"/>
      <c r="B41" s="1190" t="s">
        <v>768</v>
      </c>
      <c r="C41" s="1191"/>
      <c r="D41" s="1191"/>
      <c r="E41" s="1192"/>
      <c r="F41" s="1180"/>
      <c r="G41" s="1180"/>
      <c r="H41" s="1180"/>
      <c r="I41" s="1215"/>
      <c r="J41" s="146"/>
    </row>
    <row r="42" spans="1:10" ht="12.75">
      <c r="A42" s="144" t="s">
        <v>913</v>
      </c>
      <c r="B42" s="1193" t="s">
        <v>773</v>
      </c>
      <c r="C42" s="1194"/>
      <c r="D42" s="1194"/>
      <c r="E42" s="1195"/>
      <c r="F42" s="275">
        <f>SUM(F43:F44)</f>
        <v>200000</v>
      </c>
      <c r="G42" s="275">
        <v>34676</v>
      </c>
      <c r="H42" s="275">
        <v>67286</v>
      </c>
      <c r="I42" s="287">
        <f aca="true" t="shared" si="1" ref="I42:I48">H42/G42*100</f>
        <v>194.04198869535125</v>
      </c>
      <c r="J42" s="146"/>
    </row>
    <row r="43" spans="1:10" ht="12.75" customHeight="1">
      <c r="A43" s="144" t="s">
        <v>769</v>
      </c>
      <c r="B43" s="1184" t="s">
        <v>836</v>
      </c>
      <c r="C43" s="1182"/>
      <c r="D43" s="1182"/>
      <c r="E43" s="1183"/>
      <c r="F43" s="276">
        <v>200000</v>
      </c>
      <c r="G43" s="276">
        <v>34676</v>
      </c>
      <c r="H43" s="276">
        <v>67286</v>
      </c>
      <c r="I43" s="285">
        <f t="shared" si="1"/>
        <v>194.04198869535125</v>
      </c>
      <c r="J43" s="146"/>
    </row>
    <row r="44" spans="1:10" ht="12.75">
      <c r="A44" s="141" t="s">
        <v>774</v>
      </c>
      <c r="B44" s="1261" t="s">
        <v>865</v>
      </c>
      <c r="C44" s="1187"/>
      <c r="D44" s="1187"/>
      <c r="E44" s="1262"/>
      <c r="F44" s="304">
        <v>0</v>
      </c>
      <c r="G44" s="304">
        <v>0</v>
      </c>
      <c r="H44" s="304">
        <v>0</v>
      </c>
      <c r="I44" s="286">
        <v>0</v>
      </c>
      <c r="J44" s="146"/>
    </row>
    <row r="45" spans="1:10" ht="12.75">
      <c r="A45" s="148" t="s">
        <v>921</v>
      </c>
      <c r="B45" s="1193" t="s">
        <v>778</v>
      </c>
      <c r="C45" s="1194"/>
      <c r="D45" s="1194"/>
      <c r="E45" s="1195"/>
      <c r="F45" s="306">
        <v>0</v>
      </c>
      <c r="G45" s="306">
        <f>SUM(G46)</f>
        <v>0</v>
      </c>
      <c r="H45" s="306">
        <f>SUM(H46)</f>
        <v>0</v>
      </c>
      <c r="I45" s="284">
        <v>0</v>
      </c>
      <c r="J45" s="146"/>
    </row>
    <row r="46" spans="1:10" ht="12.75">
      <c r="A46" s="148" t="s">
        <v>776</v>
      </c>
      <c r="B46" s="1230" t="s">
        <v>837</v>
      </c>
      <c r="C46" s="1231"/>
      <c r="D46" s="1231"/>
      <c r="E46" s="1232"/>
      <c r="F46" s="280">
        <v>0</v>
      </c>
      <c r="G46" s="280">
        <v>0</v>
      </c>
      <c r="H46" s="280">
        <v>0</v>
      </c>
      <c r="I46" s="285">
        <v>0</v>
      </c>
      <c r="J46" s="146"/>
    </row>
    <row r="47" spans="1:10" ht="12.75">
      <c r="A47" s="144" t="s">
        <v>965</v>
      </c>
      <c r="B47" s="1176" t="s">
        <v>953</v>
      </c>
      <c r="C47" s="882"/>
      <c r="D47" s="882"/>
      <c r="E47" s="883"/>
      <c r="F47" s="280">
        <v>0</v>
      </c>
      <c r="G47" s="280">
        <v>0</v>
      </c>
      <c r="H47" s="328">
        <v>-3093</v>
      </c>
      <c r="I47" s="285">
        <v>0</v>
      </c>
      <c r="J47" s="146"/>
    </row>
    <row r="48" spans="1:10" ht="12.75" customHeight="1" thickBot="1">
      <c r="A48" s="261"/>
      <c r="B48" s="1196" t="s">
        <v>782</v>
      </c>
      <c r="C48" s="1196"/>
      <c r="D48" s="1196"/>
      <c r="E48" s="1196"/>
      <c r="F48" s="281">
        <f>F14+F21+F29+F33+F36+F38+F40+F42+F45+F47</f>
        <v>1365253</v>
      </c>
      <c r="G48" s="281">
        <f>G14+G21+G29+G33+G36+G38+G40+G42+G45+G47</f>
        <v>1442201</v>
      </c>
      <c r="H48" s="281">
        <f>H14+H21+H29+H33+H36+H38+H40+H42+H45+H47</f>
        <v>1457320</v>
      </c>
      <c r="I48" s="408">
        <f t="shared" si="1"/>
        <v>101.04832821499916</v>
      </c>
      <c r="J48" s="146"/>
    </row>
    <row r="49" spans="1:9" ht="12.75" customHeight="1" thickTop="1">
      <c r="A49" s="149"/>
      <c r="B49" s="150"/>
      <c r="C49" s="150"/>
      <c r="D49" s="150"/>
      <c r="E49" s="150"/>
      <c r="F49" s="256"/>
      <c r="G49" s="256"/>
      <c r="H49" s="256"/>
      <c r="I49" s="257"/>
    </row>
    <row r="50" spans="1:9" ht="12.75" customHeight="1">
      <c r="A50" s="149"/>
      <c r="B50" s="150"/>
      <c r="C50" s="150"/>
      <c r="D50" s="150"/>
      <c r="E50" s="150"/>
      <c r="F50" s="256"/>
      <c r="G50" s="256"/>
      <c r="H50" s="256"/>
      <c r="I50" s="257"/>
    </row>
    <row r="51" spans="1:9" ht="12.75" customHeight="1">
      <c r="A51" s="149"/>
      <c r="B51" s="150"/>
      <c r="C51" s="150"/>
      <c r="D51" s="150"/>
      <c r="E51" s="150"/>
      <c r="F51" s="256"/>
      <c r="G51" s="256"/>
      <c r="H51" s="256"/>
      <c r="I51" s="257"/>
    </row>
    <row r="52" spans="1:9" ht="12.75" customHeight="1">
      <c r="A52" s="149"/>
      <c r="B52" s="150"/>
      <c r="C52" s="150"/>
      <c r="D52" s="150"/>
      <c r="E52" s="150"/>
      <c r="F52" s="256"/>
      <c r="G52" s="256"/>
      <c r="H52" s="256"/>
      <c r="I52" s="257"/>
    </row>
    <row r="53" spans="1:9" ht="12.75" customHeight="1">
      <c r="A53" s="149"/>
      <c r="B53" s="150"/>
      <c r="C53" s="150"/>
      <c r="D53" s="150"/>
      <c r="E53" s="150"/>
      <c r="F53" s="256"/>
      <c r="G53" s="256"/>
      <c r="H53" s="256"/>
      <c r="I53" s="257"/>
    </row>
    <row r="54" spans="1:9" ht="12.75" customHeight="1">
      <c r="A54" s="149"/>
      <c r="B54" s="150"/>
      <c r="C54" s="150"/>
      <c r="D54" s="150"/>
      <c r="E54" s="150"/>
      <c r="F54" s="256"/>
      <c r="G54" s="256"/>
      <c r="H54" s="256"/>
      <c r="I54" s="257"/>
    </row>
    <row r="55" spans="1:9" ht="12.75" customHeight="1">
      <c r="A55" s="149"/>
      <c r="B55" s="150"/>
      <c r="C55" s="150"/>
      <c r="D55" s="150"/>
      <c r="E55" s="150"/>
      <c r="F55" s="256"/>
      <c r="G55" s="256"/>
      <c r="H55" s="256"/>
      <c r="I55" s="257"/>
    </row>
    <row r="56" spans="1:9" ht="12.75" customHeight="1">
      <c r="A56" s="149"/>
      <c r="B56" s="150"/>
      <c r="C56" s="150"/>
      <c r="D56" s="150"/>
      <c r="E56" s="150"/>
      <c r="F56" s="256"/>
      <c r="G56" s="256"/>
      <c r="H56" s="256"/>
      <c r="I56" s="257"/>
    </row>
    <row r="57" spans="1:9" ht="12.75" customHeight="1">
      <c r="A57" s="149"/>
      <c r="B57" s="150"/>
      <c r="C57" s="150"/>
      <c r="D57" s="150"/>
      <c r="E57" s="150"/>
      <c r="F57" s="256"/>
      <c r="G57" s="256"/>
      <c r="H57" s="256"/>
      <c r="I57" s="257"/>
    </row>
    <row r="58" spans="1:9" ht="12.75" customHeight="1">
      <c r="A58" s="149"/>
      <c r="B58" s="150"/>
      <c r="C58" s="150"/>
      <c r="D58" s="150"/>
      <c r="E58" s="150"/>
      <c r="F58" s="256"/>
      <c r="G58" s="256"/>
      <c r="H58" s="256"/>
      <c r="I58" s="257"/>
    </row>
    <row r="59" spans="1:9" ht="12.75" customHeight="1">
      <c r="A59" s="149"/>
      <c r="B59" s="150"/>
      <c r="C59" s="150"/>
      <c r="D59" s="150"/>
      <c r="E59" s="150"/>
      <c r="F59" s="256"/>
      <c r="G59" s="256"/>
      <c r="H59" s="256"/>
      <c r="I59" s="257"/>
    </row>
    <row r="60" spans="1:9" ht="12.75" customHeight="1">
      <c r="A60" s="149"/>
      <c r="B60" s="150"/>
      <c r="C60" s="150"/>
      <c r="D60" s="150"/>
      <c r="E60" s="150"/>
      <c r="F60" s="256"/>
      <c r="G60" s="256"/>
      <c r="H60" s="256"/>
      <c r="I60" s="257"/>
    </row>
    <row r="61" spans="1:9" ht="12.75" customHeight="1">
      <c r="A61" s="149"/>
      <c r="B61" s="150"/>
      <c r="C61" s="150"/>
      <c r="D61" s="150"/>
      <c r="E61" s="150"/>
      <c r="F61" s="256"/>
      <c r="G61" s="256"/>
      <c r="H61" s="256"/>
      <c r="I61" s="257"/>
    </row>
    <row r="62" spans="1:9" ht="12.75" customHeight="1">
      <c r="A62" s="149"/>
      <c r="B62" s="150"/>
      <c r="C62" s="150"/>
      <c r="D62" s="150"/>
      <c r="E62" s="150"/>
      <c r="F62" s="256"/>
      <c r="G62" s="256"/>
      <c r="H62" s="256"/>
      <c r="I62" s="257"/>
    </row>
    <row r="63" spans="1:9" ht="12.75" customHeight="1">
      <c r="A63" s="149"/>
      <c r="B63" s="150"/>
      <c r="C63" s="150"/>
      <c r="D63" s="150"/>
      <c r="E63" s="150"/>
      <c r="F63" s="1216" t="s">
        <v>1026</v>
      </c>
      <c r="G63" s="831"/>
      <c r="H63" s="831"/>
      <c r="I63" s="831"/>
    </row>
    <row r="64" spans="1:9" ht="12.75" customHeight="1">
      <c r="A64" s="149"/>
      <c r="B64" s="150"/>
      <c r="C64" s="150"/>
      <c r="D64" s="150"/>
      <c r="E64" s="150"/>
      <c r="F64" s="256"/>
      <c r="G64" s="256"/>
      <c r="H64" s="256"/>
      <c r="I64" s="257"/>
    </row>
    <row r="65" spans="1:11" s="146" customFormat="1" ht="16.5" customHeight="1" thickBot="1">
      <c r="A65" s="149"/>
      <c r="B65" s="150"/>
      <c r="C65" s="150"/>
      <c r="D65" s="150"/>
      <c r="E65" s="150"/>
      <c r="F65" s="199"/>
      <c r="G65" s="199"/>
      <c r="H65" s="199"/>
      <c r="I65" s="199" t="s">
        <v>719</v>
      </c>
      <c r="J65" s="199"/>
      <c r="K65" s="199"/>
    </row>
    <row r="66" spans="1:9" ht="13.5" customHeight="1" thickTop="1">
      <c r="A66" s="1163"/>
      <c r="B66" s="1172" t="s">
        <v>866</v>
      </c>
      <c r="C66" s="1173"/>
      <c r="D66" s="1173"/>
      <c r="E66" s="1174"/>
      <c r="F66" s="1177" t="s">
        <v>1035</v>
      </c>
      <c r="G66" s="1177" t="s">
        <v>717</v>
      </c>
      <c r="H66" s="1177" t="s">
        <v>718</v>
      </c>
      <c r="I66" s="866" t="s">
        <v>949</v>
      </c>
    </row>
    <row r="67" spans="1:9" ht="13.5" customHeight="1">
      <c r="A67" s="1164"/>
      <c r="B67" s="1175"/>
      <c r="C67" s="1078"/>
      <c r="D67" s="1078"/>
      <c r="E67" s="1079"/>
      <c r="F67" s="1178"/>
      <c r="G67" s="865"/>
      <c r="H67" s="865"/>
      <c r="I67" s="867"/>
    </row>
    <row r="68" spans="1:9" ht="12.75">
      <c r="A68" s="151" t="s">
        <v>724</v>
      </c>
      <c r="B68" s="1223" t="s">
        <v>832</v>
      </c>
      <c r="C68" s="1223"/>
      <c r="D68" s="1223"/>
      <c r="E68" s="1223"/>
      <c r="F68" s="294">
        <f>SUM(F69:F75)</f>
        <v>486992</v>
      </c>
      <c r="G68" s="294">
        <f>SUM(G69:G75)</f>
        <v>545724</v>
      </c>
      <c r="H68" s="294">
        <f>SUM(H69:H75)</f>
        <v>541961</v>
      </c>
      <c r="I68" s="475">
        <f>H68/G68*100</f>
        <v>99.31045730076009</v>
      </c>
    </row>
    <row r="69" spans="1:9" ht="12.75">
      <c r="A69" s="152"/>
      <c r="B69" s="1167" t="s">
        <v>867</v>
      </c>
      <c r="C69" s="1167"/>
      <c r="D69" s="1167"/>
      <c r="E69" s="1167"/>
      <c r="F69" s="295">
        <v>172610</v>
      </c>
      <c r="G69" s="296">
        <v>190487</v>
      </c>
      <c r="H69" s="296">
        <v>190384</v>
      </c>
      <c r="I69" s="140">
        <f aca="true" t="shared" si="2" ref="I69:I90">H69/G69*100</f>
        <v>99.9459280685821</v>
      </c>
    </row>
    <row r="70" spans="1:9" ht="12.75">
      <c r="A70" s="152"/>
      <c r="B70" s="1171" t="s">
        <v>922</v>
      </c>
      <c r="C70" s="1167"/>
      <c r="D70" s="1167"/>
      <c r="E70" s="1167"/>
      <c r="F70" s="295">
        <v>53162</v>
      </c>
      <c r="G70" s="296">
        <v>52472</v>
      </c>
      <c r="H70" s="296">
        <v>52146</v>
      </c>
      <c r="I70" s="140">
        <f t="shared" si="2"/>
        <v>99.37871626772375</v>
      </c>
    </row>
    <row r="71" spans="1:9" ht="12.75">
      <c r="A71" s="152"/>
      <c r="B71" s="1171" t="s">
        <v>923</v>
      </c>
      <c r="C71" s="1167"/>
      <c r="D71" s="1167"/>
      <c r="E71" s="1167"/>
      <c r="F71" s="295">
        <v>167528</v>
      </c>
      <c r="G71" s="296">
        <v>190533</v>
      </c>
      <c r="H71" s="296">
        <v>189573</v>
      </c>
      <c r="I71" s="140">
        <f t="shared" si="2"/>
        <v>99.49615027318103</v>
      </c>
    </row>
    <row r="72" spans="1:9" ht="12.75">
      <c r="A72" s="152"/>
      <c r="B72" s="1171" t="s">
        <v>924</v>
      </c>
      <c r="C72" s="1167"/>
      <c r="D72" s="1167"/>
      <c r="E72" s="1167"/>
      <c r="F72" s="297">
        <v>0</v>
      </c>
      <c r="G72" s="298">
        <v>0</v>
      </c>
      <c r="H72" s="298">
        <v>0</v>
      </c>
      <c r="I72" s="140">
        <v>0</v>
      </c>
    </row>
    <row r="73" spans="1:9" ht="12.75">
      <c r="A73" s="152"/>
      <c r="B73" s="1171" t="s">
        <v>925</v>
      </c>
      <c r="C73" s="1167"/>
      <c r="D73" s="1167"/>
      <c r="E73" s="1167"/>
      <c r="F73" s="297">
        <v>0</v>
      </c>
      <c r="G73" s="298">
        <v>0</v>
      </c>
      <c r="H73" s="298">
        <v>0</v>
      </c>
      <c r="I73" s="140">
        <v>0</v>
      </c>
    </row>
    <row r="74" spans="1:9" ht="12.75">
      <c r="A74" s="152"/>
      <c r="B74" s="1171" t="s">
        <v>926</v>
      </c>
      <c r="C74" s="1167"/>
      <c r="D74" s="1167"/>
      <c r="E74" s="1167"/>
      <c r="F74" s="295">
        <v>93137</v>
      </c>
      <c r="G74" s="296">
        <v>103277</v>
      </c>
      <c r="H74" s="296">
        <v>100811</v>
      </c>
      <c r="I74" s="409">
        <f t="shared" si="2"/>
        <v>97.61224667641392</v>
      </c>
    </row>
    <row r="75" spans="1:9" ht="12.75">
      <c r="A75" s="152"/>
      <c r="B75" s="1213" t="s">
        <v>927</v>
      </c>
      <c r="C75" s="1171"/>
      <c r="D75" s="1171"/>
      <c r="E75" s="1269"/>
      <c r="F75" s="295">
        <v>555</v>
      </c>
      <c r="G75" s="296">
        <v>8955</v>
      </c>
      <c r="H75" s="296">
        <v>9047</v>
      </c>
      <c r="I75" s="409">
        <f t="shared" si="2"/>
        <v>101.02735901730877</v>
      </c>
    </row>
    <row r="76" spans="1:9" ht="12.75">
      <c r="A76" s="152" t="s">
        <v>726</v>
      </c>
      <c r="B76" s="1197" t="s">
        <v>868</v>
      </c>
      <c r="C76" s="1167"/>
      <c r="D76" s="1167"/>
      <c r="E76" s="1168"/>
      <c r="F76" s="299">
        <v>2044</v>
      </c>
      <c r="G76" s="299">
        <v>2461</v>
      </c>
      <c r="H76" s="299">
        <v>1423</v>
      </c>
      <c r="I76" s="410">
        <f t="shared" si="2"/>
        <v>57.82202356765542</v>
      </c>
    </row>
    <row r="77" spans="1:9" ht="12.75">
      <c r="A77" s="152" t="s">
        <v>738</v>
      </c>
      <c r="B77" s="1197" t="s">
        <v>869</v>
      </c>
      <c r="C77" s="1167"/>
      <c r="D77" s="1167"/>
      <c r="E77" s="1168"/>
      <c r="F77" s="299">
        <v>94508</v>
      </c>
      <c r="G77" s="299">
        <v>100139</v>
      </c>
      <c r="H77" s="299">
        <v>93411</v>
      </c>
      <c r="I77" s="410">
        <f t="shared" si="2"/>
        <v>93.28133893887497</v>
      </c>
    </row>
    <row r="78" spans="1:9" ht="12.75">
      <c r="A78" s="152" t="s">
        <v>752</v>
      </c>
      <c r="B78" s="1197" t="s">
        <v>870</v>
      </c>
      <c r="C78" s="1167"/>
      <c r="D78" s="1167"/>
      <c r="E78" s="1168"/>
      <c r="F78" s="299">
        <v>16100</v>
      </c>
      <c r="G78" s="299">
        <v>20979</v>
      </c>
      <c r="H78" s="299">
        <v>16504</v>
      </c>
      <c r="I78" s="410">
        <f t="shared" si="2"/>
        <v>78.669145335812</v>
      </c>
    </row>
    <row r="79" spans="1:10" ht="12.75">
      <c r="A79" s="152" t="s">
        <v>754</v>
      </c>
      <c r="B79" s="1198" t="s">
        <v>804</v>
      </c>
      <c r="C79" s="1198"/>
      <c r="D79" s="1198"/>
      <c r="E79" s="1198"/>
      <c r="F79" s="299">
        <v>25000</v>
      </c>
      <c r="G79" s="299">
        <v>0</v>
      </c>
      <c r="H79" s="299">
        <v>0</v>
      </c>
      <c r="I79" s="410">
        <v>0</v>
      </c>
      <c r="J79" s="146"/>
    </row>
    <row r="80" spans="1:10" ht="12.75">
      <c r="A80" s="152" t="s">
        <v>757</v>
      </c>
      <c r="B80" s="1199" t="s">
        <v>840</v>
      </c>
      <c r="C80" s="1199"/>
      <c r="D80" s="1199"/>
      <c r="E80" s="1199"/>
      <c r="F80" s="299">
        <v>0</v>
      </c>
      <c r="G80" s="299">
        <v>0</v>
      </c>
      <c r="H80" s="299">
        <v>0</v>
      </c>
      <c r="I80" s="410">
        <v>0</v>
      </c>
      <c r="J80" s="146"/>
    </row>
    <row r="81" spans="1:10" ht="12.75">
      <c r="A81" s="329" t="s">
        <v>760</v>
      </c>
      <c r="B81" s="1213" t="s">
        <v>966</v>
      </c>
      <c r="C81" s="1199"/>
      <c r="D81" s="1199"/>
      <c r="E81" s="1168"/>
      <c r="F81" s="299">
        <v>0</v>
      </c>
      <c r="G81" s="299">
        <v>0</v>
      </c>
      <c r="H81" s="299">
        <v>0</v>
      </c>
      <c r="I81" s="410">
        <v>0</v>
      </c>
      <c r="J81" s="146"/>
    </row>
    <row r="82" spans="1:10" ht="12.75">
      <c r="A82" s="329" t="s">
        <v>765</v>
      </c>
      <c r="B82" s="1213" t="s">
        <v>956</v>
      </c>
      <c r="C82" s="1199"/>
      <c r="D82" s="1199"/>
      <c r="E82" s="1168"/>
      <c r="F82" s="299">
        <v>0</v>
      </c>
      <c r="G82" s="299">
        <v>0</v>
      </c>
      <c r="H82" s="299">
        <v>19573</v>
      </c>
      <c r="I82" s="410">
        <v>0</v>
      </c>
      <c r="J82" s="146"/>
    </row>
    <row r="83" spans="1:10" ht="12.75">
      <c r="A83" s="152"/>
      <c r="B83" s="1200" t="s">
        <v>871</v>
      </c>
      <c r="C83" s="1200"/>
      <c r="D83" s="1200"/>
      <c r="E83" s="1200"/>
      <c r="F83" s="302">
        <f>F68+F76+F77+F78+F79+F80+F81+F82</f>
        <v>624644</v>
      </c>
      <c r="G83" s="302">
        <f>G68+G76+G77+G78+G79+G80+G81+G82</f>
        <v>669303</v>
      </c>
      <c r="H83" s="302">
        <f>H68+H76+H77+H78+H79+H80+H81+H82</f>
        <v>672872</v>
      </c>
      <c r="I83" s="308">
        <f t="shared" si="2"/>
        <v>100.53324129728986</v>
      </c>
      <c r="J83" s="146"/>
    </row>
    <row r="84" spans="1:10" ht="12.75">
      <c r="A84" s="152" t="s">
        <v>872</v>
      </c>
      <c r="B84" s="1198" t="s">
        <v>873</v>
      </c>
      <c r="C84" s="1198"/>
      <c r="D84" s="1198"/>
      <c r="E84" s="1198"/>
      <c r="F84" s="299">
        <f>SUM(F85:F88)</f>
        <v>740609</v>
      </c>
      <c r="G84" s="299">
        <f>SUM(G85:G88)</f>
        <v>772898</v>
      </c>
      <c r="H84" s="299">
        <f>SUM(H85:H88)</f>
        <v>775290</v>
      </c>
      <c r="I84" s="305">
        <f t="shared" si="2"/>
        <v>100.30948456329295</v>
      </c>
      <c r="J84" s="146"/>
    </row>
    <row r="85" spans="1:9" ht="12.75">
      <c r="A85" s="152"/>
      <c r="B85" s="1167" t="s">
        <v>874</v>
      </c>
      <c r="C85" s="1167"/>
      <c r="D85" s="1167"/>
      <c r="E85" s="1167"/>
      <c r="F85" s="295">
        <v>205980</v>
      </c>
      <c r="G85" s="296">
        <v>207352</v>
      </c>
      <c r="H85" s="296">
        <v>206736</v>
      </c>
      <c r="I85" s="140">
        <f t="shared" si="2"/>
        <v>99.70292063737027</v>
      </c>
    </row>
    <row r="86" spans="1:9" ht="12.75" hidden="1">
      <c r="A86" s="152"/>
      <c r="B86" s="1167"/>
      <c r="C86" s="1167"/>
      <c r="D86" s="1167"/>
      <c r="E86" s="1167"/>
      <c r="F86" s="300"/>
      <c r="G86" s="301"/>
      <c r="H86" s="301"/>
      <c r="I86" s="140" t="e">
        <f t="shared" si="2"/>
        <v>#DIV/0!</v>
      </c>
    </row>
    <row r="87" spans="1:9" ht="12.75">
      <c r="A87" s="152"/>
      <c r="B87" s="1167" t="s">
        <v>875</v>
      </c>
      <c r="C87" s="1167"/>
      <c r="D87" s="1167"/>
      <c r="E87" s="1167"/>
      <c r="F87" s="295">
        <v>196341</v>
      </c>
      <c r="G87" s="296">
        <v>203599</v>
      </c>
      <c r="H87" s="296">
        <v>206193</v>
      </c>
      <c r="I87" s="140">
        <f t="shared" si="2"/>
        <v>101.27407305536865</v>
      </c>
    </row>
    <row r="88" spans="1:9" ht="12.75">
      <c r="A88" s="152"/>
      <c r="B88" s="1213" t="s">
        <v>928</v>
      </c>
      <c r="C88" s="1167"/>
      <c r="D88" s="1167"/>
      <c r="E88" s="1168"/>
      <c r="F88" s="295">
        <v>338288</v>
      </c>
      <c r="G88" s="296">
        <v>361947</v>
      </c>
      <c r="H88" s="296">
        <v>362361</v>
      </c>
      <c r="I88" s="140">
        <f t="shared" si="2"/>
        <v>100.1143813873302</v>
      </c>
    </row>
    <row r="89" spans="1:9" ht="12.75">
      <c r="A89" s="152"/>
      <c r="B89" s="1204" t="s">
        <v>876</v>
      </c>
      <c r="C89" s="1205"/>
      <c r="D89" s="1205"/>
      <c r="E89" s="1206"/>
      <c r="F89" s="444">
        <f>F83+F84</f>
        <v>1365253</v>
      </c>
      <c r="G89" s="444">
        <f>G83+G84</f>
        <v>1442201</v>
      </c>
      <c r="H89" s="444">
        <f>H83+H84</f>
        <v>1448162</v>
      </c>
      <c r="I89" s="309">
        <f t="shared" si="2"/>
        <v>100.41332657514452</v>
      </c>
    </row>
    <row r="90" spans="1:9" ht="13.5" thickBot="1">
      <c r="A90" s="153" t="s">
        <v>765</v>
      </c>
      <c r="B90" s="1201" t="s">
        <v>877</v>
      </c>
      <c r="C90" s="1202"/>
      <c r="D90" s="1202"/>
      <c r="E90" s="1203"/>
      <c r="F90" s="411">
        <v>65</v>
      </c>
      <c r="G90" s="412">
        <v>65</v>
      </c>
      <c r="H90" s="412">
        <v>57</v>
      </c>
      <c r="I90" s="413">
        <f t="shared" si="2"/>
        <v>87.6923076923077</v>
      </c>
    </row>
    <row r="91" spans="1:9" ht="13.5" thickTop="1">
      <c r="A91" s="288"/>
      <c r="B91" s="258"/>
      <c r="C91" s="258"/>
      <c r="D91" s="258"/>
      <c r="E91" s="258"/>
      <c r="F91" s="259"/>
      <c r="G91" s="259"/>
      <c r="H91" s="259"/>
      <c r="I91" s="260"/>
    </row>
    <row r="92" spans="1:9" ht="12.75">
      <c r="A92" s="289"/>
      <c r="B92" s="258"/>
      <c r="C92" s="258"/>
      <c r="D92" s="258"/>
      <c r="E92" s="258"/>
      <c r="F92" s="259"/>
      <c r="G92" s="259"/>
      <c r="H92" s="259"/>
      <c r="I92" s="257"/>
    </row>
    <row r="93" spans="1:9" ht="12.75">
      <c r="A93" s="289"/>
      <c r="B93" s="258"/>
      <c r="C93" s="258"/>
      <c r="D93" s="258"/>
      <c r="E93" s="258"/>
      <c r="F93" s="259"/>
      <c r="G93" s="259"/>
      <c r="H93" s="259"/>
      <c r="I93" s="257"/>
    </row>
    <row r="94" spans="1:9" ht="12.75">
      <c r="A94" s="289"/>
      <c r="B94" s="258"/>
      <c r="C94" s="258"/>
      <c r="D94" s="258"/>
      <c r="E94" s="258"/>
      <c r="F94" s="259"/>
      <c r="G94" s="259"/>
      <c r="H94" s="259"/>
      <c r="I94" s="257"/>
    </row>
    <row r="95" spans="1:9" ht="12.75">
      <c r="A95" s="289"/>
      <c r="B95" s="258"/>
      <c r="C95" s="258"/>
      <c r="D95" s="258"/>
      <c r="E95" s="258"/>
      <c r="F95" s="259"/>
      <c r="G95" s="259"/>
      <c r="H95" s="259"/>
      <c r="I95" s="257"/>
    </row>
    <row r="96" spans="1:9" ht="12.75">
      <c r="A96" s="289"/>
      <c r="B96" s="258"/>
      <c r="C96" s="258"/>
      <c r="D96" s="258"/>
      <c r="E96" s="258"/>
      <c r="F96" s="259"/>
      <c r="G96" s="259"/>
      <c r="H96" s="259"/>
      <c r="I96" s="257"/>
    </row>
    <row r="97" spans="1:9" ht="12.75">
      <c r="A97" s="289"/>
      <c r="B97" s="258"/>
      <c r="C97" s="258"/>
      <c r="D97" s="258"/>
      <c r="E97" s="258"/>
      <c r="F97" s="259"/>
      <c r="G97" s="259"/>
      <c r="H97" s="259"/>
      <c r="I97" s="257"/>
    </row>
    <row r="98" spans="1:9" ht="12.75">
      <c r="A98" s="289"/>
      <c r="B98" s="258"/>
      <c r="C98" s="258"/>
      <c r="D98" s="258"/>
      <c r="E98" s="258"/>
      <c r="F98" s="259"/>
      <c r="G98" s="259"/>
      <c r="H98" s="259"/>
      <c r="I98" s="257"/>
    </row>
    <row r="99" spans="1:9" ht="12.75">
      <c r="A99" s="289"/>
      <c r="B99" s="258"/>
      <c r="C99" s="258"/>
      <c r="D99" s="258"/>
      <c r="E99" s="258"/>
      <c r="F99" s="259"/>
      <c r="G99" s="259"/>
      <c r="H99" s="259"/>
      <c r="I99" s="257"/>
    </row>
    <row r="100" spans="1:9" ht="12.75">
      <c r="A100" s="289"/>
      <c r="B100" s="258"/>
      <c r="C100" s="258"/>
      <c r="D100" s="258"/>
      <c r="E100" s="258"/>
      <c r="F100" s="259"/>
      <c r="G100" s="259"/>
      <c r="H100" s="259"/>
      <c r="I100" s="257"/>
    </row>
    <row r="101" spans="1:9" ht="12.75">
      <c r="A101" s="289"/>
      <c r="B101" s="258"/>
      <c r="C101" s="258"/>
      <c r="D101" s="258"/>
      <c r="E101" s="258"/>
      <c r="F101" s="259"/>
      <c r="G101" s="259"/>
      <c r="H101" s="259"/>
      <c r="I101" s="257"/>
    </row>
    <row r="102" spans="1:9" ht="12.75">
      <c r="A102" s="289"/>
      <c r="B102" s="258"/>
      <c r="C102" s="258"/>
      <c r="D102" s="258"/>
      <c r="E102" s="258"/>
      <c r="F102" s="259"/>
      <c r="G102" s="259"/>
      <c r="H102" s="259"/>
      <c r="I102" s="257"/>
    </row>
    <row r="103" spans="1:9" ht="12.75">
      <c r="A103" s="289"/>
      <c r="B103" s="258"/>
      <c r="C103" s="258"/>
      <c r="D103" s="258"/>
      <c r="E103" s="258"/>
      <c r="F103" s="259"/>
      <c r="G103" s="259"/>
      <c r="H103" s="259"/>
      <c r="I103" s="257"/>
    </row>
    <row r="104" spans="1:9" ht="12.75">
      <c r="A104" s="289"/>
      <c r="B104" s="258"/>
      <c r="C104" s="258"/>
      <c r="D104" s="258"/>
      <c r="E104" s="258"/>
      <c r="F104" s="259"/>
      <c r="G104" s="259"/>
      <c r="H104" s="259"/>
      <c r="I104" s="257"/>
    </row>
    <row r="105" spans="1:9" ht="12.75">
      <c r="A105" s="289"/>
      <c r="B105" s="258"/>
      <c r="C105" s="258"/>
      <c r="D105" s="258"/>
      <c r="E105" s="258"/>
      <c r="F105" s="259"/>
      <c r="G105" s="259"/>
      <c r="H105" s="259"/>
      <c r="I105" s="257"/>
    </row>
    <row r="106" spans="1:9" ht="12.75">
      <c r="A106" s="289"/>
      <c r="B106" s="258"/>
      <c r="C106" s="258"/>
      <c r="D106" s="258"/>
      <c r="E106" s="258"/>
      <c r="F106" s="259"/>
      <c r="G106" s="259"/>
      <c r="H106" s="259"/>
      <c r="I106" s="257"/>
    </row>
    <row r="107" spans="1:9" ht="12.75">
      <c r="A107" s="289"/>
      <c r="B107" s="258"/>
      <c r="C107" s="258"/>
      <c r="D107" s="258"/>
      <c r="E107" s="258"/>
      <c r="F107" s="259"/>
      <c r="G107" s="259"/>
      <c r="H107" s="259"/>
      <c r="I107" s="257"/>
    </row>
    <row r="108" spans="1:9" ht="12.75">
      <c r="A108" s="289"/>
      <c r="B108" s="258"/>
      <c r="C108" s="258"/>
      <c r="D108" s="258"/>
      <c r="E108" s="258"/>
      <c r="F108" s="259"/>
      <c r="G108" s="259"/>
      <c r="H108" s="259"/>
      <c r="I108" s="257"/>
    </row>
    <row r="109" spans="1:9" ht="12.75">
      <c r="A109" s="289"/>
      <c r="B109" s="258"/>
      <c r="C109" s="258"/>
      <c r="D109" s="258"/>
      <c r="E109" s="258"/>
      <c r="F109" s="259"/>
      <c r="G109" s="259"/>
      <c r="H109" s="259"/>
      <c r="I109" s="257"/>
    </row>
    <row r="110" spans="1:9" ht="12.75">
      <c r="A110" s="289"/>
      <c r="B110" s="258"/>
      <c r="C110" s="258"/>
      <c r="D110" s="258"/>
      <c r="E110" s="258"/>
      <c r="F110" s="259"/>
      <c r="G110" s="259"/>
      <c r="H110" s="259"/>
      <c r="I110" s="257"/>
    </row>
    <row r="111" spans="1:9" ht="12.75">
      <c r="A111" s="289"/>
      <c r="B111" s="258"/>
      <c r="C111" s="258"/>
      <c r="D111" s="258"/>
      <c r="E111" s="258"/>
      <c r="F111" s="259"/>
      <c r="G111" s="259"/>
      <c r="H111" s="259"/>
      <c r="I111" s="257"/>
    </row>
    <row r="112" spans="1:9" ht="12.75">
      <c r="A112" s="289"/>
      <c r="B112" s="258"/>
      <c r="C112" s="258"/>
      <c r="D112" s="258"/>
      <c r="E112" s="258"/>
      <c r="F112" s="259"/>
      <c r="G112" s="259"/>
      <c r="H112" s="259"/>
      <c r="I112" s="257"/>
    </row>
    <row r="113" spans="1:9" ht="12.75">
      <c r="A113" s="289"/>
      <c r="B113" s="258"/>
      <c r="C113" s="258"/>
      <c r="D113" s="258"/>
      <c r="E113" s="258"/>
      <c r="F113" s="259"/>
      <c r="G113" s="259"/>
      <c r="H113" s="259"/>
      <c r="I113" s="257"/>
    </row>
    <row r="114" spans="1:9" ht="12.75">
      <c r="A114" s="289"/>
      <c r="B114" s="258"/>
      <c r="C114" s="258"/>
      <c r="D114" s="258"/>
      <c r="E114" s="258"/>
      <c r="F114" s="259"/>
      <c r="G114" s="259"/>
      <c r="H114" s="259"/>
      <c r="I114" s="257"/>
    </row>
    <row r="115" spans="1:9" ht="12.75">
      <c r="A115" s="289"/>
      <c r="B115" s="258"/>
      <c r="C115" s="258"/>
      <c r="D115" s="258"/>
      <c r="E115" s="258"/>
      <c r="F115" s="259"/>
      <c r="G115" s="259"/>
      <c r="H115" s="259"/>
      <c r="I115" s="257"/>
    </row>
    <row r="116" spans="1:9" ht="12.75">
      <c r="A116" s="289"/>
      <c r="B116" s="258"/>
      <c r="C116" s="258"/>
      <c r="D116" s="258"/>
      <c r="E116" s="258"/>
      <c r="F116" s="259"/>
      <c r="G116" s="259"/>
      <c r="H116" s="259"/>
      <c r="I116" s="257"/>
    </row>
    <row r="117" spans="1:9" ht="12.75">
      <c r="A117" s="289"/>
      <c r="B117" s="258"/>
      <c r="C117" s="258"/>
      <c r="D117" s="258"/>
      <c r="E117" s="258"/>
      <c r="F117" s="259"/>
      <c r="G117" s="259"/>
      <c r="H117" s="259"/>
      <c r="I117" s="257"/>
    </row>
    <row r="118" spans="1:9" ht="12.75">
      <c r="A118" s="289"/>
      <c r="B118" s="258"/>
      <c r="C118" s="258"/>
      <c r="D118" s="258"/>
      <c r="E118" s="258"/>
      <c r="F118" s="259"/>
      <c r="G118" s="259"/>
      <c r="H118" s="259"/>
      <c r="I118" s="257"/>
    </row>
    <row r="119" spans="1:9" ht="12.75">
      <c r="A119" s="289"/>
      <c r="B119" s="258"/>
      <c r="C119" s="258"/>
      <c r="D119" s="258"/>
      <c r="E119" s="258"/>
      <c r="F119" s="259"/>
      <c r="G119" s="259"/>
      <c r="H119" s="259"/>
      <c r="I119" s="257"/>
    </row>
    <row r="120" spans="1:9" ht="12.75">
      <c r="A120" s="289"/>
      <c r="B120" s="258"/>
      <c r="C120" s="258"/>
      <c r="D120" s="258"/>
      <c r="E120" s="258"/>
      <c r="F120" s="259"/>
      <c r="G120" s="259"/>
      <c r="H120" s="259"/>
      <c r="I120" s="257"/>
    </row>
    <row r="121" spans="1:9" ht="12.75">
      <c r="A121" s="289"/>
      <c r="B121" s="258"/>
      <c r="C121" s="258"/>
      <c r="D121" s="258"/>
      <c r="E121" s="258"/>
      <c r="F121" s="259"/>
      <c r="G121" s="259"/>
      <c r="H121" s="259"/>
      <c r="I121" s="257"/>
    </row>
    <row r="122" spans="1:9" ht="12.75">
      <c r="A122" s="289"/>
      <c r="B122" s="258"/>
      <c r="C122" s="258"/>
      <c r="D122" s="258"/>
      <c r="E122" s="258"/>
      <c r="F122" s="259"/>
      <c r="G122" s="259"/>
      <c r="H122" s="259"/>
      <c r="I122" s="257"/>
    </row>
    <row r="123" spans="1:10" ht="12.75">
      <c r="A123" s="289"/>
      <c r="B123" s="258"/>
      <c r="C123" s="258"/>
      <c r="D123" s="258"/>
      <c r="E123" s="258"/>
      <c r="F123" s="259"/>
      <c r="G123" s="259"/>
      <c r="H123" s="259"/>
      <c r="I123" s="257"/>
      <c r="J123" s="146"/>
    </row>
    <row r="124" spans="1:10" ht="15.75">
      <c r="A124" s="289"/>
      <c r="B124" s="258"/>
      <c r="C124" s="258"/>
      <c r="D124" s="258"/>
      <c r="E124" s="258"/>
      <c r="F124" s="1268" t="s">
        <v>1026</v>
      </c>
      <c r="G124" s="831"/>
      <c r="H124" s="831"/>
      <c r="I124" s="831"/>
      <c r="J124" s="146"/>
    </row>
    <row r="125" spans="1:10" ht="12.75">
      <c r="A125" s="289"/>
      <c r="B125" s="258"/>
      <c r="C125" s="258"/>
      <c r="D125" s="258"/>
      <c r="E125" s="258"/>
      <c r="F125" s="259"/>
      <c r="G125" s="259"/>
      <c r="H125" s="259"/>
      <c r="I125" s="257"/>
      <c r="J125" s="146"/>
    </row>
    <row r="126" spans="1:9" ht="13.5" thickBot="1">
      <c r="A126" s="289"/>
      <c r="B126" s="340"/>
      <c r="C126" s="340"/>
      <c r="D126" s="340"/>
      <c r="E126" s="340"/>
      <c r="F126" s="414"/>
      <c r="G126" s="414"/>
      <c r="H126" s="414"/>
      <c r="I126" s="199" t="s">
        <v>719</v>
      </c>
    </row>
    <row r="127" spans="1:10" ht="12.75" customHeight="1" thickTop="1">
      <c r="A127" s="1169"/>
      <c r="B127" s="1207" t="s">
        <v>46</v>
      </c>
      <c r="C127" s="1208"/>
      <c r="D127" s="1208"/>
      <c r="E127" s="1209"/>
      <c r="F127" s="1177" t="s">
        <v>1035</v>
      </c>
      <c r="G127" s="1177" t="s">
        <v>717</v>
      </c>
      <c r="H127" s="1177" t="s">
        <v>718</v>
      </c>
      <c r="I127" s="866" t="s">
        <v>949</v>
      </c>
      <c r="J127" s="146"/>
    </row>
    <row r="128" spans="1:10" ht="12.75" customHeight="1" thickBot="1">
      <c r="A128" s="1170"/>
      <c r="B128" s="1210"/>
      <c r="C128" s="1211"/>
      <c r="D128" s="1211"/>
      <c r="E128" s="1212"/>
      <c r="F128" s="1178"/>
      <c r="G128" s="1178"/>
      <c r="H128" s="1178"/>
      <c r="I128" s="867"/>
      <c r="J128" s="146"/>
    </row>
    <row r="129" spans="1:10" ht="12.75" customHeight="1" thickBot="1">
      <c r="A129" s="458"/>
      <c r="B129" s="459"/>
      <c r="C129" s="460"/>
      <c r="D129" s="460"/>
      <c r="E129" s="461"/>
      <c r="F129" s="462"/>
      <c r="G129" s="462"/>
      <c r="H129" s="462"/>
      <c r="I129" s="463"/>
      <c r="J129" s="146"/>
    </row>
    <row r="130" spans="1:10" ht="12.75">
      <c r="A130" s="446" t="s">
        <v>852</v>
      </c>
      <c r="B130" s="1249" t="s">
        <v>878</v>
      </c>
      <c r="C130" s="1250"/>
      <c r="D130" s="1250"/>
      <c r="E130" s="1251"/>
      <c r="F130" s="290"/>
      <c r="G130" s="290"/>
      <c r="H130" s="290"/>
      <c r="I130" s="415"/>
      <c r="J130" s="146"/>
    </row>
    <row r="131" spans="1:10" ht="12.75">
      <c r="A131" s="154"/>
      <c r="B131" s="1242" t="s">
        <v>830</v>
      </c>
      <c r="C131" s="1243"/>
      <c r="D131" s="1243"/>
      <c r="E131" s="1244"/>
      <c r="F131" s="291">
        <f>SUM(F132:F138)</f>
        <v>273380</v>
      </c>
      <c r="G131" s="291">
        <f>SUM(G132:G138)</f>
        <v>282593</v>
      </c>
      <c r="H131" s="291">
        <f>SUM(H132:H138)</f>
        <v>281406</v>
      </c>
      <c r="I131" s="416">
        <f aca="true" t="shared" si="3" ref="I131:I136">H131/G131*100</f>
        <v>99.5799612870807</v>
      </c>
      <c r="J131" s="146"/>
    </row>
    <row r="132" spans="1:10" ht="12.75">
      <c r="A132" s="154"/>
      <c r="B132" s="1252" t="s">
        <v>941</v>
      </c>
      <c r="C132" s="1253"/>
      <c r="D132" s="1253"/>
      <c r="E132" s="1254"/>
      <c r="F132" s="292">
        <v>3900</v>
      </c>
      <c r="G132" s="292">
        <v>1572</v>
      </c>
      <c r="H132" s="292">
        <v>1572</v>
      </c>
      <c r="I132" s="417">
        <f t="shared" si="3"/>
        <v>100</v>
      </c>
      <c r="J132" s="146"/>
    </row>
    <row r="133" spans="1:10" ht="12.75">
      <c r="A133" s="154"/>
      <c r="B133" s="1252" t="s">
        <v>942</v>
      </c>
      <c r="C133" s="1253"/>
      <c r="D133" s="1253"/>
      <c r="E133" s="1254"/>
      <c r="F133" s="292">
        <v>2500</v>
      </c>
      <c r="G133" s="292">
        <v>3016</v>
      </c>
      <c r="H133" s="292">
        <v>3016</v>
      </c>
      <c r="I133" s="417">
        <f t="shared" si="3"/>
        <v>100</v>
      </c>
      <c r="J133" s="146"/>
    </row>
    <row r="134" spans="1:10" ht="12.75">
      <c r="A134" s="154"/>
      <c r="B134" s="1160" t="s">
        <v>879</v>
      </c>
      <c r="C134" s="1161"/>
      <c r="D134" s="1161"/>
      <c r="E134" s="1162"/>
      <c r="F134" s="292">
        <v>60800</v>
      </c>
      <c r="G134" s="292">
        <v>70453</v>
      </c>
      <c r="H134" s="292">
        <v>70453</v>
      </c>
      <c r="I134" s="417">
        <f t="shared" si="3"/>
        <v>100</v>
      </c>
      <c r="J134" s="146"/>
    </row>
    <row r="135" spans="1:10" ht="12.75">
      <c r="A135" s="154"/>
      <c r="B135" s="1160" t="s">
        <v>47</v>
      </c>
      <c r="C135" s="833"/>
      <c r="D135" s="833"/>
      <c r="E135" s="834"/>
      <c r="F135" s="292">
        <v>200</v>
      </c>
      <c r="G135" s="292">
        <v>200</v>
      </c>
      <c r="H135" s="292">
        <v>0</v>
      </c>
      <c r="I135" s="417">
        <f t="shared" si="3"/>
        <v>0</v>
      </c>
      <c r="J135" s="146"/>
    </row>
    <row r="136" spans="1:10" ht="12.75">
      <c r="A136" s="154"/>
      <c r="B136" s="1160" t="s">
        <v>880</v>
      </c>
      <c r="C136" s="1161"/>
      <c r="D136" s="1161"/>
      <c r="E136" s="1162"/>
      <c r="F136" s="292">
        <v>205980</v>
      </c>
      <c r="G136" s="292">
        <v>207352</v>
      </c>
      <c r="H136" s="292">
        <v>206736</v>
      </c>
      <c r="I136" s="417">
        <f t="shared" si="3"/>
        <v>99.70292063737027</v>
      </c>
      <c r="J136" s="146"/>
    </row>
    <row r="137" spans="1:10" ht="12.75">
      <c r="A137" s="154"/>
      <c r="B137" s="1160" t="s">
        <v>967</v>
      </c>
      <c r="C137" s="837"/>
      <c r="D137" s="837"/>
      <c r="E137" s="834"/>
      <c r="F137" s="292">
        <v>0</v>
      </c>
      <c r="G137" s="292">
        <v>0</v>
      </c>
      <c r="H137" s="292">
        <v>0</v>
      </c>
      <c r="I137" s="417">
        <v>0</v>
      </c>
      <c r="J137" s="146"/>
    </row>
    <row r="138" spans="1:10" ht="12.75">
      <c r="A138" s="154"/>
      <c r="B138" s="1160" t="s">
        <v>968</v>
      </c>
      <c r="C138" s="837"/>
      <c r="D138" s="837"/>
      <c r="E138" s="834"/>
      <c r="F138" s="292">
        <v>0</v>
      </c>
      <c r="G138" s="292">
        <v>0</v>
      </c>
      <c r="H138" s="292">
        <v>-371</v>
      </c>
      <c r="I138" s="417">
        <v>0</v>
      </c>
      <c r="J138" s="146"/>
    </row>
    <row r="139" spans="1:10" ht="12.75">
      <c r="A139" s="154"/>
      <c r="B139" s="1242" t="s">
        <v>832</v>
      </c>
      <c r="C139" s="1243"/>
      <c r="D139" s="1243"/>
      <c r="E139" s="1244"/>
      <c r="F139" s="291">
        <f>SUM(F140:F147)</f>
        <v>273380</v>
      </c>
      <c r="G139" s="291">
        <f>SUM(G140:G147)</f>
        <v>282593</v>
      </c>
      <c r="H139" s="291">
        <f>SUM(H140:H147)</f>
        <v>280120</v>
      </c>
      <c r="I139" s="416">
        <f aca="true" t="shared" si="4" ref="I139:I185">H139/G139*100</f>
        <v>99.12488985926757</v>
      </c>
      <c r="J139" s="146"/>
    </row>
    <row r="140" spans="1:10" ht="12.75">
      <c r="A140" s="154"/>
      <c r="B140" s="1160" t="s">
        <v>867</v>
      </c>
      <c r="C140" s="1161"/>
      <c r="D140" s="1161"/>
      <c r="E140" s="1162"/>
      <c r="F140" s="292">
        <v>147300</v>
      </c>
      <c r="G140" s="292">
        <v>155471</v>
      </c>
      <c r="H140" s="292">
        <v>155470</v>
      </c>
      <c r="I140" s="417">
        <f t="shared" si="4"/>
        <v>99.99935679322832</v>
      </c>
      <c r="J140" s="146"/>
    </row>
    <row r="141" spans="1:10" ht="12.75">
      <c r="A141" s="154"/>
      <c r="B141" s="1160" t="s">
        <v>881</v>
      </c>
      <c r="C141" s="1161"/>
      <c r="D141" s="1161"/>
      <c r="E141" s="1162"/>
      <c r="F141" s="292">
        <v>47780</v>
      </c>
      <c r="G141" s="292">
        <v>45981</v>
      </c>
      <c r="H141" s="292">
        <v>45504</v>
      </c>
      <c r="I141" s="417">
        <f t="shared" si="4"/>
        <v>98.96261499314934</v>
      </c>
      <c r="J141" s="146"/>
    </row>
    <row r="142" spans="1:10" ht="12.75">
      <c r="A142" s="154"/>
      <c r="B142" s="1160" t="s">
        <v>882</v>
      </c>
      <c r="C142" s="1161"/>
      <c r="D142" s="1161"/>
      <c r="E142" s="1162"/>
      <c r="F142" s="292">
        <v>73000</v>
      </c>
      <c r="G142" s="292">
        <v>75781</v>
      </c>
      <c r="H142" s="292">
        <v>73316</v>
      </c>
      <c r="I142" s="417">
        <f t="shared" si="4"/>
        <v>96.74720576397777</v>
      </c>
      <c r="J142" s="146"/>
    </row>
    <row r="143" spans="1:10" ht="12.75">
      <c r="A143" s="154" t="s">
        <v>883</v>
      </c>
      <c r="B143" s="1160" t="s">
        <v>884</v>
      </c>
      <c r="C143" s="1161"/>
      <c r="D143" s="1161"/>
      <c r="E143" s="1162"/>
      <c r="F143" s="292">
        <v>2800</v>
      </c>
      <c r="G143" s="292">
        <v>2860</v>
      </c>
      <c r="H143" s="292">
        <v>2770</v>
      </c>
      <c r="I143" s="417">
        <f t="shared" si="4"/>
        <v>96.85314685314685</v>
      </c>
      <c r="J143" s="146"/>
    </row>
    <row r="144" spans="1:10" ht="12.75">
      <c r="A144" s="154"/>
      <c r="B144" s="1160" t="s">
        <v>885</v>
      </c>
      <c r="C144" s="1161"/>
      <c r="D144" s="1161"/>
      <c r="E144" s="1162"/>
      <c r="F144" s="292">
        <v>0</v>
      </c>
      <c r="G144" s="292">
        <v>0</v>
      </c>
      <c r="H144" s="292">
        <v>0</v>
      </c>
      <c r="I144" s="417">
        <v>0</v>
      </c>
      <c r="J144" s="146"/>
    </row>
    <row r="145" spans="1:10" ht="12.75">
      <c r="A145" s="154"/>
      <c r="B145" s="1160" t="s">
        <v>886</v>
      </c>
      <c r="C145" s="1161"/>
      <c r="D145" s="1161"/>
      <c r="E145" s="1162"/>
      <c r="F145" s="292">
        <v>2500</v>
      </c>
      <c r="G145" s="292">
        <v>2500</v>
      </c>
      <c r="H145" s="292">
        <v>3016</v>
      </c>
      <c r="I145" s="417">
        <f t="shared" si="4"/>
        <v>120.63999999999999</v>
      </c>
      <c r="J145" s="146"/>
    </row>
    <row r="146" spans="1:10" ht="12.75">
      <c r="A146" s="154"/>
      <c r="B146" s="1160" t="s">
        <v>887</v>
      </c>
      <c r="C146" s="1161"/>
      <c r="D146" s="1161"/>
      <c r="E146" s="1162"/>
      <c r="F146" s="292">
        <v>0</v>
      </c>
      <c r="G146" s="292">
        <v>0</v>
      </c>
      <c r="H146" s="292">
        <v>0</v>
      </c>
      <c r="I146" s="417">
        <v>0</v>
      </c>
      <c r="J146" s="146"/>
    </row>
    <row r="147" spans="1:10" ht="12.75">
      <c r="A147" s="154"/>
      <c r="B147" s="1160" t="s">
        <v>969</v>
      </c>
      <c r="C147" s="837"/>
      <c r="D147" s="837"/>
      <c r="E147" s="834"/>
      <c r="F147" s="292">
        <v>0</v>
      </c>
      <c r="G147" s="292">
        <v>0</v>
      </c>
      <c r="H147" s="292">
        <v>44</v>
      </c>
      <c r="I147" s="417">
        <v>0</v>
      </c>
      <c r="J147" s="146"/>
    </row>
    <row r="148" spans="1:10" ht="12.75">
      <c r="A148" s="154"/>
      <c r="B148" s="1160" t="s">
        <v>888</v>
      </c>
      <c r="C148" s="1161"/>
      <c r="D148" s="1161"/>
      <c r="E148" s="1162"/>
      <c r="F148" s="445">
        <v>69.5</v>
      </c>
      <c r="G148" s="445">
        <v>69.5</v>
      </c>
      <c r="H148" s="445">
        <v>70</v>
      </c>
      <c r="I148" s="418">
        <f t="shared" si="4"/>
        <v>100.71942446043165</v>
      </c>
      <c r="J148" s="146"/>
    </row>
    <row r="149" spans="1:10" ht="12.75">
      <c r="A149" s="154"/>
      <c r="B149" s="1245"/>
      <c r="C149" s="1263"/>
      <c r="D149" s="1263"/>
      <c r="E149" s="1264"/>
      <c r="F149" s="292"/>
      <c r="G149" s="292"/>
      <c r="H149" s="292"/>
      <c r="I149" s="418"/>
      <c r="J149" s="146"/>
    </row>
    <row r="150" spans="1:10" ht="12.75">
      <c r="A150" s="446" t="s">
        <v>726</v>
      </c>
      <c r="B150" s="1265" t="s">
        <v>891</v>
      </c>
      <c r="C150" s="1266"/>
      <c r="D150" s="1266"/>
      <c r="E150" s="1267"/>
      <c r="F150" s="292"/>
      <c r="G150" s="292"/>
      <c r="H150" s="292"/>
      <c r="I150" s="418"/>
      <c r="J150" s="146"/>
    </row>
    <row r="151" spans="1:10" ht="12.75">
      <c r="A151" s="155"/>
      <c r="B151" s="1242" t="s">
        <v>830</v>
      </c>
      <c r="C151" s="1221"/>
      <c r="D151" s="1221"/>
      <c r="E151" s="1222"/>
      <c r="F151" s="291">
        <f>SUM(F152:F156)</f>
        <v>360461</v>
      </c>
      <c r="G151" s="291">
        <f>SUM(G152:G156)</f>
        <v>373176</v>
      </c>
      <c r="H151" s="291">
        <f>SUM(H152:H156)</f>
        <v>375761</v>
      </c>
      <c r="I151" s="416">
        <f t="shared" si="4"/>
        <v>100.69270263896928</v>
      </c>
      <c r="J151" s="146"/>
    </row>
    <row r="152" spans="1:10" ht="12.75">
      <c r="A152" s="155"/>
      <c r="B152" s="1160" t="s">
        <v>889</v>
      </c>
      <c r="C152" s="1221"/>
      <c r="D152" s="1221"/>
      <c r="E152" s="1222"/>
      <c r="F152" s="292">
        <v>163920</v>
      </c>
      <c r="G152" s="292">
        <v>168143</v>
      </c>
      <c r="H152" s="292">
        <v>168144</v>
      </c>
      <c r="I152" s="417">
        <f t="shared" si="4"/>
        <v>100.00059473186514</v>
      </c>
      <c r="J152" s="146"/>
    </row>
    <row r="153" spans="1:10" ht="12.75">
      <c r="A153" s="155"/>
      <c r="B153" s="1160" t="s">
        <v>48</v>
      </c>
      <c r="C153" s="997"/>
      <c r="D153" s="997"/>
      <c r="E153" s="1151"/>
      <c r="F153" s="292">
        <v>200</v>
      </c>
      <c r="G153" s="292">
        <v>579</v>
      </c>
      <c r="H153" s="292">
        <v>579</v>
      </c>
      <c r="I153" s="417">
        <f t="shared" si="4"/>
        <v>100</v>
      </c>
      <c r="J153" s="146"/>
    </row>
    <row r="154" spans="1:10" ht="12.75">
      <c r="A154" s="155"/>
      <c r="B154" s="1160" t="s">
        <v>890</v>
      </c>
      <c r="C154" s="1221"/>
      <c r="D154" s="1221"/>
      <c r="E154" s="1222"/>
      <c r="F154" s="292">
        <v>196341</v>
      </c>
      <c r="G154" s="292">
        <v>203599</v>
      </c>
      <c r="H154" s="292">
        <v>206193</v>
      </c>
      <c r="I154" s="417">
        <f t="shared" si="4"/>
        <v>101.27407305536865</v>
      </c>
      <c r="J154" s="146"/>
    </row>
    <row r="155" spans="1:10" ht="12.75">
      <c r="A155" s="155"/>
      <c r="B155" s="1160" t="s">
        <v>648</v>
      </c>
      <c r="C155" s="997"/>
      <c r="D155" s="997"/>
      <c r="E155" s="1151"/>
      <c r="F155" s="292">
        <v>0</v>
      </c>
      <c r="G155" s="292">
        <v>855</v>
      </c>
      <c r="H155" s="292">
        <v>855</v>
      </c>
      <c r="I155" s="417">
        <f t="shared" si="4"/>
        <v>100</v>
      </c>
      <c r="J155" s="146"/>
    </row>
    <row r="156" spans="1:10" ht="12.75">
      <c r="A156" s="155"/>
      <c r="B156" s="1160" t="s">
        <v>970</v>
      </c>
      <c r="C156" s="1159"/>
      <c r="D156" s="1159"/>
      <c r="E156" s="1151"/>
      <c r="F156" s="292">
        <v>0</v>
      </c>
      <c r="G156" s="292">
        <v>0</v>
      </c>
      <c r="H156" s="292">
        <v>-10</v>
      </c>
      <c r="I156" s="417">
        <v>0</v>
      </c>
      <c r="J156" s="146"/>
    </row>
    <row r="157" spans="1:10" ht="12.75">
      <c r="A157" s="155"/>
      <c r="B157" s="1242" t="s">
        <v>832</v>
      </c>
      <c r="C157" s="1221"/>
      <c r="D157" s="1221"/>
      <c r="E157" s="1222"/>
      <c r="F157" s="291">
        <f>SUM(F158:F165)</f>
        <v>360461</v>
      </c>
      <c r="G157" s="291">
        <f>SUM(G158:G165)</f>
        <v>373176</v>
      </c>
      <c r="H157" s="291">
        <f>SUM(H158:H165)</f>
        <v>375287</v>
      </c>
      <c r="I157" s="416">
        <f t="shared" si="4"/>
        <v>100.56568482431882</v>
      </c>
      <c r="J157" s="146"/>
    </row>
    <row r="158" spans="1:10" ht="12.75">
      <c r="A158" s="155"/>
      <c r="B158" s="1160" t="s">
        <v>867</v>
      </c>
      <c r="C158" s="1221"/>
      <c r="D158" s="1221"/>
      <c r="E158" s="1222"/>
      <c r="F158" s="292">
        <v>172068</v>
      </c>
      <c r="G158" s="292">
        <v>179812</v>
      </c>
      <c r="H158" s="292">
        <v>179812</v>
      </c>
      <c r="I158" s="417">
        <f t="shared" si="4"/>
        <v>100</v>
      </c>
      <c r="J158" s="146"/>
    </row>
    <row r="159" spans="1:10" ht="12.75">
      <c r="A159" s="155"/>
      <c r="B159" s="1160" t="s">
        <v>881</v>
      </c>
      <c r="C159" s="1221"/>
      <c r="D159" s="1221"/>
      <c r="E159" s="1222"/>
      <c r="F159" s="292">
        <v>54343</v>
      </c>
      <c r="G159" s="292">
        <v>54035</v>
      </c>
      <c r="H159" s="292">
        <v>54034</v>
      </c>
      <c r="I159" s="417">
        <f t="shared" si="4"/>
        <v>99.99814934764505</v>
      </c>
      <c r="J159" s="146"/>
    </row>
    <row r="160" spans="1:10" ht="12.75">
      <c r="A160" s="155"/>
      <c r="B160" s="1160" t="s">
        <v>882</v>
      </c>
      <c r="C160" s="1221"/>
      <c r="D160" s="1221"/>
      <c r="E160" s="1222"/>
      <c r="F160" s="292">
        <v>132050</v>
      </c>
      <c r="G160" s="292">
        <v>137542</v>
      </c>
      <c r="H160" s="292">
        <v>137542</v>
      </c>
      <c r="I160" s="417">
        <f t="shared" si="4"/>
        <v>100</v>
      </c>
      <c r="J160" s="146"/>
    </row>
    <row r="161" spans="1:10" ht="12.75">
      <c r="A161" s="155"/>
      <c r="B161" s="1160" t="s">
        <v>884</v>
      </c>
      <c r="C161" s="1221"/>
      <c r="D161" s="1221"/>
      <c r="E161" s="1222"/>
      <c r="F161" s="292">
        <v>1500</v>
      </c>
      <c r="G161" s="292">
        <v>1287</v>
      </c>
      <c r="H161" s="292">
        <v>1287</v>
      </c>
      <c r="I161" s="417">
        <f t="shared" si="4"/>
        <v>100</v>
      </c>
      <c r="J161" s="146"/>
    </row>
    <row r="162" spans="1:10" ht="12.75">
      <c r="A162" s="155"/>
      <c r="B162" s="1160" t="s">
        <v>885</v>
      </c>
      <c r="C162" s="1221"/>
      <c r="D162" s="1221"/>
      <c r="E162" s="1222"/>
      <c r="F162" s="292">
        <v>0</v>
      </c>
      <c r="G162" s="292">
        <v>0</v>
      </c>
      <c r="H162" s="292">
        <v>0</v>
      </c>
      <c r="I162" s="417">
        <v>0</v>
      </c>
      <c r="J162" s="146"/>
    </row>
    <row r="163" spans="1:10" ht="12.75">
      <c r="A163" s="155"/>
      <c r="B163" s="1160" t="s">
        <v>886</v>
      </c>
      <c r="C163" s="1221"/>
      <c r="D163" s="1221"/>
      <c r="E163" s="1222"/>
      <c r="F163" s="292">
        <v>500</v>
      </c>
      <c r="G163" s="292">
        <v>500</v>
      </c>
      <c r="H163" s="292">
        <v>594</v>
      </c>
      <c r="I163" s="417">
        <f t="shared" si="4"/>
        <v>118.8</v>
      </c>
      <c r="J163" s="146"/>
    </row>
    <row r="164" spans="1:10" ht="12.75">
      <c r="A164" s="155"/>
      <c r="B164" s="1160" t="s">
        <v>887</v>
      </c>
      <c r="C164" s="1221"/>
      <c r="D164" s="1221"/>
      <c r="E164" s="1222"/>
      <c r="F164" s="292">
        <v>0</v>
      </c>
      <c r="G164" s="292">
        <v>0</v>
      </c>
      <c r="H164" s="292">
        <v>0</v>
      </c>
      <c r="I164" s="417">
        <v>0</v>
      </c>
      <c r="J164" s="146"/>
    </row>
    <row r="165" spans="1:10" ht="12.75">
      <c r="A165" s="155"/>
      <c r="B165" s="1160" t="s">
        <v>969</v>
      </c>
      <c r="C165" s="1159"/>
      <c r="D165" s="1159"/>
      <c r="E165" s="1151"/>
      <c r="F165" s="292">
        <v>0</v>
      </c>
      <c r="G165" s="292">
        <v>0</v>
      </c>
      <c r="H165" s="292">
        <v>2018</v>
      </c>
      <c r="I165" s="417">
        <v>0</v>
      </c>
      <c r="J165" s="146"/>
    </row>
    <row r="166" spans="1:10" ht="12.75">
      <c r="A166" s="155"/>
      <c r="B166" s="1160" t="s">
        <v>888</v>
      </c>
      <c r="C166" s="1221"/>
      <c r="D166" s="1221"/>
      <c r="E166" s="1222"/>
      <c r="F166" s="293">
        <v>110</v>
      </c>
      <c r="G166" s="293">
        <v>110</v>
      </c>
      <c r="H166" s="293">
        <v>110</v>
      </c>
      <c r="I166" s="418">
        <f t="shared" si="4"/>
        <v>100</v>
      </c>
      <c r="J166" s="146"/>
    </row>
    <row r="167" spans="1:10" ht="12.75">
      <c r="A167" s="155"/>
      <c r="B167" s="1245"/>
      <c r="C167" s="1221"/>
      <c r="D167" s="1221"/>
      <c r="E167" s="1222"/>
      <c r="F167" s="292"/>
      <c r="G167" s="292"/>
      <c r="H167" s="292"/>
      <c r="I167" s="418"/>
      <c r="J167" s="146"/>
    </row>
    <row r="168" spans="1:10" ht="12.75">
      <c r="A168" s="446" t="s">
        <v>738</v>
      </c>
      <c r="B168" s="1246" t="s">
        <v>929</v>
      </c>
      <c r="C168" s="1247"/>
      <c r="D168" s="1247"/>
      <c r="E168" s="1248"/>
      <c r="F168" s="292"/>
      <c r="G168" s="292"/>
      <c r="H168" s="292"/>
      <c r="I168" s="418"/>
      <c r="J168" s="146"/>
    </row>
    <row r="169" spans="1:10" ht="12.75">
      <c r="A169" s="155"/>
      <c r="B169" s="1242" t="s">
        <v>830</v>
      </c>
      <c r="C169" s="1243"/>
      <c r="D169" s="1243"/>
      <c r="E169" s="1244"/>
      <c r="F169" s="291">
        <f>SUM(F170:F175)</f>
        <v>352680</v>
      </c>
      <c r="G169" s="291">
        <f>SUM(G170:G175)</f>
        <v>405150</v>
      </c>
      <c r="H169" s="291">
        <f>SUM(H170:H175)</f>
        <v>403489</v>
      </c>
      <c r="I169" s="416">
        <f t="shared" si="4"/>
        <v>99.59002838454893</v>
      </c>
      <c r="J169" s="146"/>
    </row>
    <row r="170" spans="1:10" ht="12.75">
      <c r="A170" s="155"/>
      <c r="B170" s="1160" t="s">
        <v>889</v>
      </c>
      <c r="C170" s="1161"/>
      <c r="D170" s="1161"/>
      <c r="E170" s="1162"/>
      <c r="F170" s="292">
        <v>11192</v>
      </c>
      <c r="G170" s="292">
        <v>22082</v>
      </c>
      <c r="H170" s="292">
        <v>21833</v>
      </c>
      <c r="I170" s="417">
        <f t="shared" si="4"/>
        <v>98.87238474775836</v>
      </c>
      <c r="J170" s="146"/>
    </row>
    <row r="171" spans="1:10" ht="12.75">
      <c r="A171" s="155"/>
      <c r="B171" s="1160" t="s">
        <v>48</v>
      </c>
      <c r="C171" s="833"/>
      <c r="D171" s="833"/>
      <c r="E171" s="834"/>
      <c r="F171" s="292">
        <v>3200</v>
      </c>
      <c r="G171" s="292">
        <v>3200</v>
      </c>
      <c r="H171" s="292">
        <v>2454</v>
      </c>
      <c r="I171" s="417">
        <f t="shared" si="4"/>
        <v>76.6875</v>
      </c>
      <c r="J171" s="146"/>
    </row>
    <row r="172" spans="1:10" ht="12.75">
      <c r="A172" s="155"/>
      <c r="B172" s="1160" t="s">
        <v>890</v>
      </c>
      <c r="C172" s="1161"/>
      <c r="D172" s="1161"/>
      <c r="E172" s="1162"/>
      <c r="F172" s="292">
        <v>338288</v>
      </c>
      <c r="G172" s="292">
        <v>361947</v>
      </c>
      <c r="H172" s="292">
        <v>362361</v>
      </c>
      <c r="I172" s="417">
        <f t="shared" si="4"/>
        <v>100.1143813873302</v>
      </c>
      <c r="J172" s="146"/>
    </row>
    <row r="173" spans="1:10" ht="12.75">
      <c r="A173" s="155"/>
      <c r="B173" s="1160" t="s">
        <v>943</v>
      </c>
      <c r="C173" s="1161"/>
      <c r="D173" s="1161"/>
      <c r="E173" s="1162"/>
      <c r="F173" s="292">
        <v>0</v>
      </c>
      <c r="G173" s="292">
        <v>17921</v>
      </c>
      <c r="H173" s="292">
        <v>17798</v>
      </c>
      <c r="I173" s="417">
        <v>0</v>
      </c>
      <c r="J173" s="146"/>
    </row>
    <row r="174" spans="1:10" ht="12.75">
      <c r="A174" s="155"/>
      <c r="B174" s="1160" t="s">
        <v>944</v>
      </c>
      <c r="C174" s="1161"/>
      <c r="D174" s="1161"/>
      <c r="E174" s="1162"/>
      <c r="F174" s="292">
        <v>0</v>
      </c>
      <c r="G174" s="292">
        <v>0</v>
      </c>
      <c r="H174" s="292">
        <v>0</v>
      </c>
      <c r="I174" s="417">
        <v>0</v>
      </c>
      <c r="J174" s="146"/>
    </row>
    <row r="175" spans="1:10" ht="12.75">
      <c r="A175" s="155"/>
      <c r="B175" s="1160" t="s">
        <v>970</v>
      </c>
      <c r="C175" s="837"/>
      <c r="D175" s="837"/>
      <c r="E175" s="834"/>
      <c r="F175" s="292">
        <v>0</v>
      </c>
      <c r="G175" s="292">
        <v>0</v>
      </c>
      <c r="H175" s="292">
        <v>-957</v>
      </c>
      <c r="I175" s="417">
        <v>0</v>
      </c>
      <c r="J175" s="146"/>
    </row>
    <row r="176" spans="1:10" ht="12.75">
      <c r="A176" s="155"/>
      <c r="B176" s="1242" t="s">
        <v>832</v>
      </c>
      <c r="C176" s="1243"/>
      <c r="D176" s="1243"/>
      <c r="E176" s="1244"/>
      <c r="F176" s="291">
        <f>SUM(F177:F184)</f>
        <v>352680</v>
      </c>
      <c r="G176" s="291">
        <f>SUM(G177:G184)</f>
        <v>405150</v>
      </c>
      <c r="H176" s="291">
        <f>SUM(H177:H184)</f>
        <v>401511</v>
      </c>
      <c r="I176" s="416">
        <f t="shared" si="4"/>
        <v>99.10181414291004</v>
      </c>
      <c r="J176" s="146"/>
    </row>
    <row r="177" spans="1:10" ht="12.75">
      <c r="A177" s="155"/>
      <c r="B177" s="1160" t="s">
        <v>867</v>
      </c>
      <c r="C177" s="1161"/>
      <c r="D177" s="1161"/>
      <c r="E177" s="1162"/>
      <c r="F177" s="292">
        <v>212420</v>
      </c>
      <c r="G177" s="292">
        <v>234726</v>
      </c>
      <c r="H177" s="292">
        <v>234233</v>
      </c>
      <c r="I177" s="417">
        <f t="shared" si="4"/>
        <v>99.78996787744008</v>
      </c>
      <c r="J177" s="146"/>
    </row>
    <row r="178" spans="1:10" ht="12.75">
      <c r="A178" s="155"/>
      <c r="B178" s="1160" t="s">
        <v>881</v>
      </c>
      <c r="C178" s="1161"/>
      <c r="D178" s="1161"/>
      <c r="E178" s="1162"/>
      <c r="F178" s="292">
        <v>67410</v>
      </c>
      <c r="G178" s="292">
        <v>69165</v>
      </c>
      <c r="H178" s="292">
        <v>68960</v>
      </c>
      <c r="I178" s="417">
        <f t="shared" si="4"/>
        <v>99.70360731583894</v>
      </c>
      <c r="J178" s="146"/>
    </row>
    <row r="179" spans="1:10" ht="12.75">
      <c r="A179" s="155"/>
      <c r="B179" s="1160" t="s">
        <v>882</v>
      </c>
      <c r="C179" s="1161"/>
      <c r="D179" s="1161"/>
      <c r="E179" s="1162"/>
      <c r="F179" s="292">
        <v>69363</v>
      </c>
      <c r="G179" s="292">
        <v>97247</v>
      </c>
      <c r="H179" s="292">
        <v>97149</v>
      </c>
      <c r="I179" s="417">
        <f t="shared" si="4"/>
        <v>99.8992256830545</v>
      </c>
      <c r="J179" s="146"/>
    </row>
    <row r="180" spans="1:10" ht="12.75">
      <c r="A180" s="155"/>
      <c r="B180" s="1160" t="s">
        <v>884</v>
      </c>
      <c r="C180" s="1161"/>
      <c r="D180" s="1161"/>
      <c r="E180" s="1162"/>
      <c r="F180" s="292">
        <v>3487</v>
      </c>
      <c r="G180" s="292">
        <v>4012</v>
      </c>
      <c r="H180" s="292">
        <v>3868</v>
      </c>
      <c r="I180" s="417">
        <f t="shared" si="4"/>
        <v>96.41076769690928</v>
      </c>
      <c r="J180" s="146"/>
    </row>
    <row r="181" spans="1:10" ht="12.75">
      <c r="A181" s="155"/>
      <c r="B181" s="1160" t="s">
        <v>885</v>
      </c>
      <c r="C181" s="1161"/>
      <c r="D181" s="1161"/>
      <c r="E181" s="1162"/>
      <c r="F181" s="292">
        <v>0</v>
      </c>
      <c r="G181" s="292">
        <v>0</v>
      </c>
      <c r="H181" s="292">
        <v>0</v>
      </c>
      <c r="I181" s="417">
        <v>0</v>
      </c>
      <c r="J181" s="146"/>
    </row>
    <row r="182" spans="1:10" ht="12.75">
      <c r="A182" s="155"/>
      <c r="B182" s="1160" t="s">
        <v>886</v>
      </c>
      <c r="C182" s="1161"/>
      <c r="D182" s="1161"/>
      <c r="E182" s="1162"/>
      <c r="F182" s="292">
        <v>0</v>
      </c>
      <c r="G182" s="292">
        <v>0</v>
      </c>
      <c r="H182" s="292">
        <v>0</v>
      </c>
      <c r="I182" s="417">
        <v>0</v>
      </c>
      <c r="J182" s="146"/>
    </row>
    <row r="183" spans="1:10" ht="12.75">
      <c r="A183" s="155"/>
      <c r="B183" s="1160" t="s">
        <v>887</v>
      </c>
      <c r="C183" s="1161"/>
      <c r="D183" s="1161"/>
      <c r="E183" s="1162"/>
      <c r="F183" s="292">
        <v>0</v>
      </c>
      <c r="G183" s="292">
        <v>0</v>
      </c>
      <c r="H183" s="292">
        <v>9</v>
      </c>
      <c r="I183" s="417">
        <v>0</v>
      </c>
      <c r="J183" s="146"/>
    </row>
    <row r="184" spans="1:10" ht="12.75">
      <c r="A184" s="155"/>
      <c r="B184" s="1160" t="s">
        <v>969</v>
      </c>
      <c r="C184" s="837"/>
      <c r="D184" s="837"/>
      <c r="E184" s="834"/>
      <c r="F184" s="292">
        <v>0</v>
      </c>
      <c r="G184" s="292">
        <v>0</v>
      </c>
      <c r="H184" s="292">
        <v>-2708</v>
      </c>
      <c r="I184" s="417">
        <v>0</v>
      </c>
      <c r="J184" s="146"/>
    </row>
    <row r="185" spans="1:10" ht="13.5" thickBot="1">
      <c r="A185" s="419"/>
      <c r="B185" s="1255" t="s">
        <v>888</v>
      </c>
      <c r="C185" s="1256"/>
      <c r="D185" s="1256"/>
      <c r="E185" s="1257"/>
      <c r="F185" s="420">
        <v>104</v>
      </c>
      <c r="G185" s="420">
        <v>104</v>
      </c>
      <c r="H185" s="420">
        <v>104</v>
      </c>
      <c r="I185" s="421">
        <f t="shared" si="4"/>
        <v>100</v>
      </c>
      <c r="J185" s="146"/>
    </row>
    <row r="186" ht="13.5" thickTop="1"/>
  </sheetData>
  <sheetProtection/>
  <mergeCells count="145">
    <mergeCell ref="B141:E141"/>
    <mergeCell ref="B169:E169"/>
    <mergeCell ref="B142:E142"/>
    <mergeCell ref="B162:E162"/>
    <mergeCell ref="B163:E163"/>
    <mergeCell ref="B158:E158"/>
    <mergeCell ref="B28:E28"/>
    <mergeCell ref="B155:E155"/>
    <mergeCell ref="B135:E135"/>
    <mergeCell ref="B153:E153"/>
    <mergeCell ref="B140:E140"/>
    <mergeCell ref="B172:E172"/>
    <mergeCell ref="B147:E147"/>
    <mergeCell ref="B156:E156"/>
    <mergeCell ref="B165:E165"/>
    <mergeCell ref="B151:E151"/>
    <mergeCell ref="B164:E164"/>
    <mergeCell ref="B152:E152"/>
    <mergeCell ref="B154:E154"/>
    <mergeCell ref="B161:E161"/>
    <mergeCell ref="B171:E171"/>
    <mergeCell ref="F124:I124"/>
    <mergeCell ref="B173:E173"/>
    <mergeCell ref="B75:E75"/>
    <mergeCell ref="B137:E137"/>
    <mergeCell ref="B145:E145"/>
    <mergeCell ref="B143:E143"/>
    <mergeCell ref="B144:E144"/>
    <mergeCell ref="B139:E139"/>
    <mergeCell ref="B134:E134"/>
    <mergeCell ref="B85:E85"/>
    <mergeCell ref="B146:E146"/>
    <mergeCell ref="B160:E160"/>
    <mergeCell ref="B148:E148"/>
    <mergeCell ref="B149:E149"/>
    <mergeCell ref="B157:E157"/>
    <mergeCell ref="B166:E166"/>
    <mergeCell ref="B150:E150"/>
    <mergeCell ref="B183:E183"/>
    <mergeCell ref="B180:E180"/>
    <mergeCell ref="B181:E181"/>
    <mergeCell ref="B182:E182"/>
    <mergeCell ref="B174:E174"/>
    <mergeCell ref="B175:E175"/>
    <mergeCell ref="B177:E177"/>
    <mergeCell ref="B185:E185"/>
    <mergeCell ref="B184:E184"/>
    <mergeCell ref="B38:E38"/>
    <mergeCell ref="B44:E44"/>
    <mergeCell ref="B138:E138"/>
    <mergeCell ref="B133:E133"/>
    <mergeCell ref="B136:E136"/>
    <mergeCell ref="B87:E87"/>
    <mergeCell ref="B81:E81"/>
    <mergeCell ref="B179:E179"/>
    <mergeCell ref="B178:E178"/>
    <mergeCell ref="B26:E26"/>
    <mergeCell ref="B37:E37"/>
    <mergeCell ref="B176:E176"/>
    <mergeCell ref="B88:E88"/>
    <mergeCell ref="B167:E167"/>
    <mergeCell ref="B168:E168"/>
    <mergeCell ref="B130:E130"/>
    <mergeCell ref="B131:E131"/>
    <mergeCell ref="B132:E132"/>
    <mergeCell ref="A10:A11"/>
    <mergeCell ref="B33:E33"/>
    <mergeCell ref="B15:E15"/>
    <mergeCell ref="B20:E20"/>
    <mergeCell ref="B21:E21"/>
    <mergeCell ref="B22:E22"/>
    <mergeCell ref="B23:E23"/>
    <mergeCell ref="B24:E24"/>
    <mergeCell ref="B16:E16"/>
    <mergeCell ref="B17:E17"/>
    <mergeCell ref="F1:I1"/>
    <mergeCell ref="F9:I9"/>
    <mergeCell ref="G10:G11"/>
    <mergeCell ref="H10:H11"/>
    <mergeCell ref="A5:I5"/>
    <mergeCell ref="A7:I7"/>
    <mergeCell ref="A6:I6"/>
    <mergeCell ref="F10:F11"/>
    <mergeCell ref="B10:E11"/>
    <mergeCell ref="I10:I11"/>
    <mergeCell ref="B18:E18"/>
    <mergeCell ref="B70:E70"/>
    <mergeCell ref="B25:E25"/>
    <mergeCell ref="B34:E34"/>
    <mergeCell ref="B40:E40"/>
    <mergeCell ref="B39:E39"/>
    <mergeCell ref="B35:E35"/>
    <mergeCell ref="B46:E46"/>
    <mergeCell ref="B42:E42"/>
    <mergeCell ref="B43:E43"/>
    <mergeCell ref="B12:E12"/>
    <mergeCell ref="B13:E13"/>
    <mergeCell ref="B14:E14"/>
    <mergeCell ref="B159:E159"/>
    <mergeCell ref="B68:E68"/>
    <mergeCell ref="B76:E76"/>
    <mergeCell ref="B73:E73"/>
    <mergeCell ref="B77:E77"/>
    <mergeCell ref="B74:E74"/>
    <mergeCell ref="B69:E69"/>
    <mergeCell ref="I127:I128"/>
    <mergeCell ref="H40:H41"/>
    <mergeCell ref="G40:G41"/>
    <mergeCell ref="I66:I67"/>
    <mergeCell ref="I40:I41"/>
    <mergeCell ref="G66:G67"/>
    <mergeCell ref="H66:H67"/>
    <mergeCell ref="G127:G128"/>
    <mergeCell ref="H127:H128"/>
    <mergeCell ref="F63:I63"/>
    <mergeCell ref="F127:F128"/>
    <mergeCell ref="B78:E78"/>
    <mergeCell ref="B79:E79"/>
    <mergeCell ref="B80:E80"/>
    <mergeCell ref="B83:E83"/>
    <mergeCell ref="B90:E90"/>
    <mergeCell ref="B89:E89"/>
    <mergeCell ref="B84:E84"/>
    <mergeCell ref="B127:E128"/>
    <mergeCell ref="B82:E82"/>
    <mergeCell ref="F66:F67"/>
    <mergeCell ref="F40:F41"/>
    <mergeCell ref="B31:E31"/>
    <mergeCell ref="B29:E29"/>
    <mergeCell ref="B30:E30"/>
    <mergeCell ref="B32:E32"/>
    <mergeCell ref="B36:E36"/>
    <mergeCell ref="B41:E41"/>
    <mergeCell ref="B45:E45"/>
    <mergeCell ref="B48:E48"/>
    <mergeCell ref="B170:E170"/>
    <mergeCell ref="A66:A67"/>
    <mergeCell ref="B19:E19"/>
    <mergeCell ref="B27:E27"/>
    <mergeCell ref="A127:A128"/>
    <mergeCell ref="B72:E72"/>
    <mergeCell ref="B71:E71"/>
    <mergeCell ref="B66:E67"/>
    <mergeCell ref="B47:E47"/>
    <mergeCell ref="B86:E86"/>
  </mergeCells>
  <printOptions/>
  <pageMargins left="0.75" right="0.75" top="1" bottom="1" header="0.5" footer="0.5"/>
  <pageSetup firstPageNumber="26" useFirstPageNumber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E9" sqref="E9:F9"/>
    </sheetView>
  </sheetViews>
  <sheetFormatPr defaultColWidth="9.00390625" defaultRowHeight="12.75"/>
  <cols>
    <col min="5" max="5" width="12.625" style="0" customWidth="1"/>
    <col min="6" max="6" width="14.125" style="0" customWidth="1"/>
    <col min="7" max="7" width="12.875" style="0" customWidth="1"/>
    <col min="8" max="8" width="11.375" style="0" customWidth="1"/>
  </cols>
  <sheetData>
    <row r="2" spans="6:9" ht="15">
      <c r="F2" s="672"/>
      <c r="G2" s="1279" t="s">
        <v>507</v>
      </c>
      <c r="H2" s="1279"/>
      <c r="I2" s="672"/>
    </row>
    <row r="3" spans="6:9" ht="12.75">
      <c r="F3" s="672"/>
      <c r="G3" s="709"/>
      <c r="H3" s="709"/>
      <c r="I3" s="672"/>
    </row>
    <row r="4" spans="1:9" ht="12.75" customHeight="1">
      <c r="A4" s="1015" t="s">
        <v>1053</v>
      </c>
      <c r="B4" s="1015"/>
      <c r="C4" s="1015"/>
      <c r="D4" s="1015"/>
      <c r="E4" s="1015"/>
      <c r="F4" s="1015"/>
      <c r="G4" s="1015"/>
      <c r="H4" s="1015"/>
      <c r="I4" s="69"/>
    </row>
    <row r="5" spans="1:9" ht="15" customHeight="1">
      <c r="A5" s="1280" t="s">
        <v>508</v>
      </c>
      <c r="B5" s="1280"/>
      <c r="C5" s="1280"/>
      <c r="D5" s="1280"/>
      <c r="E5" s="1280"/>
      <c r="F5" s="1280"/>
      <c r="G5" s="1280"/>
      <c r="H5" s="1280"/>
      <c r="I5" s="710"/>
    </row>
    <row r="6" spans="1:9" ht="15" customHeight="1">
      <c r="A6" s="710"/>
      <c r="B6" s="710"/>
      <c r="C6" s="710"/>
      <c r="D6" s="710"/>
      <c r="E6" s="710"/>
      <c r="F6" s="710"/>
      <c r="G6" s="710"/>
      <c r="H6" s="710"/>
      <c r="I6" s="710"/>
    </row>
    <row r="7" ht="12.75" customHeight="1" thickBot="1">
      <c r="H7" s="711" t="s">
        <v>719</v>
      </c>
    </row>
    <row r="8" spans="1:8" ht="14.25" customHeight="1" thickTop="1">
      <c r="A8" s="1281" t="s">
        <v>721</v>
      </c>
      <c r="B8" s="1282"/>
      <c r="C8" s="1282"/>
      <c r="D8" s="1282"/>
      <c r="E8" s="712" t="s">
        <v>32</v>
      </c>
      <c r="F8" s="712" t="s">
        <v>971</v>
      </c>
      <c r="G8" s="1288" t="s">
        <v>718</v>
      </c>
      <c r="H8" s="866" t="s">
        <v>949</v>
      </c>
    </row>
    <row r="9" spans="1:8" ht="19.5" customHeight="1">
      <c r="A9" s="1283"/>
      <c r="B9" s="1284"/>
      <c r="C9" s="1284"/>
      <c r="D9" s="1284"/>
      <c r="E9" s="1289" t="s">
        <v>892</v>
      </c>
      <c r="F9" s="1289"/>
      <c r="G9" s="1132"/>
      <c r="H9" s="867"/>
    </row>
    <row r="10" spans="1:8" ht="12.75" customHeight="1" thickBot="1">
      <c r="A10" s="1290" t="s">
        <v>724</v>
      </c>
      <c r="B10" s="1291"/>
      <c r="C10" s="1291"/>
      <c r="D10" s="1291"/>
      <c r="E10" s="713" t="s">
        <v>726</v>
      </c>
      <c r="F10" s="713" t="s">
        <v>738</v>
      </c>
      <c r="G10" s="713" t="s">
        <v>752</v>
      </c>
      <c r="H10" s="714" t="s">
        <v>754</v>
      </c>
    </row>
    <row r="11" spans="1:8" ht="12.75" customHeight="1">
      <c r="A11" s="1285" t="s">
        <v>509</v>
      </c>
      <c r="B11" s="1286"/>
      <c r="C11" s="1286"/>
      <c r="D11" s="1287"/>
      <c r="E11" s="715"/>
      <c r="F11" s="715"/>
      <c r="G11" s="715"/>
      <c r="H11" s="716"/>
    </row>
    <row r="12" spans="1:8" ht="12.75">
      <c r="A12" s="1276" t="s">
        <v>830</v>
      </c>
      <c r="B12" s="1277"/>
      <c r="C12" s="1277"/>
      <c r="D12" s="1278"/>
      <c r="E12" s="717">
        <f>SUM(E13:E20)</f>
        <v>355767</v>
      </c>
      <c r="F12" s="717">
        <f>SUM(F13:F20)</f>
        <v>284580</v>
      </c>
      <c r="G12" s="717">
        <f>SUM(G13:G20)</f>
        <v>269981</v>
      </c>
      <c r="H12" s="718">
        <f>G12/F12*100</f>
        <v>94.86998383582824</v>
      </c>
    </row>
    <row r="13" spans="1:8" ht="12.75">
      <c r="A13" s="1270" t="s">
        <v>889</v>
      </c>
      <c r="B13" s="1271"/>
      <c r="C13" s="1271"/>
      <c r="D13" s="1272"/>
      <c r="E13" s="719">
        <v>7650</v>
      </c>
      <c r="F13" s="720">
        <v>21339</v>
      </c>
      <c r="G13" s="719">
        <v>23166</v>
      </c>
      <c r="H13" s="721">
        <f aca="true" t="shared" si="0" ref="H13:H31">G13/F13*100</f>
        <v>108.56178827498945</v>
      </c>
    </row>
    <row r="14" spans="1:8" ht="12.75">
      <c r="A14" s="1270" t="s">
        <v>510</v>
      </c>
      <c r="B14" s="1271"/>
      <c r="C14" s="1271"/>
      <c r="D14" s="1272"/>
      <c r="E14" s="719">
        <v>13288</v>
      </c>
      <c r="F14" s="720">
        <v>14380</v>
      </c>
      <c r="G14" s="719">
        <v>14380</v>
      </c>
      <c r="H14" s="721">
        <f t="shared" si="0"/>
        <v>100</v>
      </c>
    </row>
    <row r="15" spans="1:8" ht="12.75">
      <c r="A15" s="1270" t="s">
        <v>511</v>
      </c>
      <c r="B15" s="1271"/>
      <c r="C15" s="1271"/>
      <c r="D15" s="1272"/>
      <c r="E15" s="719">
        <v>70033</v>
      </c>
      <c r="F15" s="720">
        <v>14293</v>
      </c>
      <c r="G15" s="719">
        <v>11232</v>
      </c>
      <c r="H15" s="721">
        <f t="shared" si="0"/>
        <v>78.58392219967817</v>
      </c>
    </row>
    <row r="16" spans="1:8" ht="12.75">
      <c r="A16" s="1270" t="s">
        <v>512</v>
      </c>
      <c r="B16" s="1271"/>
      <c r="C16" s="1271"/>
      <c r="D16" s="1272"/>
      <c r="E16" s="719">
        <v>3574</v>
      </c>
      <c r="F16" s="720">
        <v>3574</v>
      </c>
      <c r="G16" s="719">
        <v>3956</v>
      </c>
      <c r="H16" s="721">
        <f t="shared" si="0"/>
        <v>110.688304420817</v>
      </c>
    </row>
    <row r="17" spans="1:8" ht="12.75">
      <c r="A17" s="1270" t="s">
        <v>513</v>
      </c>
      <c r="B17" s="1271"/>
      <c r="C17" s="1271"/>
      <c r="D17" s="1272"/>
      <c r="E17" s="722">
        <v>0</v>
      </c>
      <c r="F17" s="720">
        <v>0</v>
      </c>
      <c r="G17" s="722">
        <v>0</v>
      </c>
      <c r="H17" s="721">
        <v>0</v>
      </c>
    </row>
    <row r="18" spans="1:8" ht="12.75">
      <c r="A18" s="1270" t="s">
        <v>514</v>
      </c>
      <c r="B18" s="1271"/>
      <c r="C18" s="1271"/>
      <c r="D18" s="1272"/>
      <c r="E18" s="719">
        <v>0</v>
      </c>
      <c r="F18" s="720">
        <v>14300</v>
      </c>
      <c r="G18" s="719">
        <v>3030</v>
      </c>
      <c r="H18" s="721">
        <f t="shared" si="0"/>
        <v>21.188811188811187</v>
      </c>
    </row>
    <row r="19" spans="1:8" ht="12.75">
      <c r="A19" s="1270" t="s">
        <v>515</v>
      </c>
      <c r="B19" s="1271"/>
      <c r="C19" s="1271"/>
      <c r="D19" s="1272"/>
      <c r="E19" s="719">
        <v>0</v>
      </c>
      <c r="F19" s="720">
        <v>0</v>
      </c>
      <c r="G19" s="719">
        <v>0</v>
      </c>
      <c r="H19" s="721">
        <v>0</v>
      </c>
    </row>
    <row r="20" spans="1:8" ht="12.75">
      <c r="A20" s="1270" t="s">
        <v>516</v>
      </c>
      <c r="B20" s="1271"/>
      <c r="C20" s="1271"/>
      <c r="D20" s="1272"/>
      <c r="E20" s="719">
        <v>261222</v>
      </c>
      <c r="F20" s="720">
        <v>216694</v>
      </c>
      <c r="G20" s="719">
        <v>214217</v>
      </c>
      <c r="H20" s="721">
        <f t="shared" si="0"/>
        <v>98.85691343553582</v>
      </c>
    </row>
    <row r="21" spans="1:8" ht="12.75">
      <c r="A21" s="1276" t="s">
        <v>832</v>
      </c>
      <c r="B21" s="1277"/>
      <c r="C21" s="1277"/>
      <c r="D21" s="1278"/>
      <c r="E21" s="717">
        <f>E22+E23+E24+E25+E26+E27+E28+E29+E30+E31</f>
        <v>355767</v>
      </c>
      <c r="F21" s="717">
        <f>F22+F23+F24+F25+F26+F27+F28+F29+F30+F31</f>
        <v>284580</v>
      </c>
      <c r="G21" s="717">
        <f>G22+G23+G24+G25+G26+G27+G28+G29+G30+G31</f>
        <v>269981</v>
      </c>
      <c r="H21" s="718">
        <f t="shared" si="0"/>
        <v>94.86998383582824</v>
      </c>
    </row>
    <row r="22" spans="1:8" ht="12.75">
      <c r="A22" s="1270" t="s">
        <v>867</v>
      </c>
      <c r="B22" s="1271"/>
      <c r="C22" s="1271"/>
      <c r="D22" s="1272"/>
      <c r="E22" s="719">
        <v>112971</v>
      </c>
      <c r="F22" s="720">
        <v>112127</v>
      </c>
      <c r="G22" s="719">
        <v>112101</v>
      </c>
      <c r="H22" s="721">
        <f t="shared" si="0"/>
        <v>99.97681200781257</v>
      </c>
    </row>
    <row r="23" spans="1:8" ht="12.75">
      <c r="A23" s="1270" t="s">
        <v>881</v>
      </c>
      <c r="B23" s="1271"/>
      <c r="C23" s="1271"/>
      <c r="D23" s="1272"/>
      <c r="E23" s="719">
        <v>30461</v>
      </c>
      <c r="F23" s="720">
        <v>31521</v>
      </c>
      <c r="G23" s="719">
        <v>31521</v>
      </c>
      <c r="H23" s="721">
        <f t="shared" si="0"/>
        <v>100</v>
      </c>
    </row>
    <row r="24" spans="1:8" ht="12.75">
      <c r="A24" s="1270" t="s">
        <v>882</v>
      </c>
      <c r="B24" s="1271"/>
      <c r="C24" s="1271"/>
      <c r="D24" s="1272"/>
      <c r="E24" s="719">
        <v>59128</v>
      </c>
      <c r="F24" s="720">
        <v>67644</v>
      </c>
      <c r="G24" s="719">
        <v>67311</v>
      </c>
      <c r="H24" s="721">
        <f t="shared" si="0"/>
        <v>99.50771687067589</v>
      </c>
    </row>
    <row r="25" spans="1:8" ht="12.75">
      <c r="A25" s="1270" t="s">
        <v>517</v>
      </c>
      <c r="B25" s="1271"/>
      <c r="C25" s="1271"/>
      <c r="D25" s="1272"/>
      <c r="E25" s="722">
        <v>0</v>
      </c>
      <c r="F25" s="720">
        <v>0</v>
      </c>
      <c r="G25" s="722">
        <v>0</v>
      </c>
      <c r="H25" s="721">
        <v>0</v>
      </c>
    </row>
    <row r="26" spans="1:8" ht="12.75">
      <c r="A26" s="1270" t="s">
        <v>885</v>
      </c>
      <c r="B26" s="1271"/>
      <c r="C26" s="1271"/>
      <c r="D26" s="1272"/>
      <c r="E26" s="719">
        <v>2044</v>
      </c>
      <c r="F26" s="720">
        <v>2461</v>
      </c>
      <c r="G26" s="719">
        <v>90</v>
      </c>
      <c r="H26" s="721">
        <f t="shared" si="0"/>
        <v>3.657049979683056</v>
      </c>
    </row>
    <row r="27" spans="1:8" ht="12.75">
      <c r="A27" s="1270" t="s">
        <v>886</v>
      </c>
      <c r="B27" s="1271"/>
      <c r="C27" s="1271"/>
      <c r="D27" s="1272"/>
      <c r="E27" s="719">
        <v>94508</v>
      </c>
      <c r="F27" s="720">
        <v>25757</v>
      </c>
      <c r="G27" s="719">
        <v>18473</v>
      </c>
      <c r="H27" s="721">
        <f t="shared" si="0"/>
        <v>71.72030904220212</v>
      </c>
    </row>
    <row r="28" spans="1:8" ht="12.75">
      <c r="A28" s="1270" t="s">
        <v>887</v>
      </c>
      <c r="B28" s="1271"/>
      <c r="C28" s="1271"/>
      <c r="D28" s="1272"/>
      <c r="E28" s="719">
        <v>31100</v>
      </c>
      <c r="F28" s="720">
        <v>37115</v>
      </c>
      <c r="G28" s="719">
        <v>32015</v>
      </c>
      <c r="H28" s="721">
        <f t="shared" si="0"/>
        <v>86.25892496295299</v>
      </c>
    </row>
    <row r="29" spans="1:8" ht="12.75">
      <c r="A29" s="1270" t="s">
        <v>518</v>
      </c>
      <c r="B29" s="1271"/>
      <c r="C29" s="1271"/>
      <c r="D29" s="1272"/>
      <c r="E29" s="719">
        <v>25000</v>
      </c>
      <c r="F29" s="720">
        <v>0</v>
      </c>
      <c r="G29" s="719">
        <v>0</v>
      </c>
      <c r="H29" s="721">
        <v>0</v>
      </c>
    </row>
    <row r="30" spans="1:8" ht="12.75">
      <c r="A30" s="1270" t="s">
        <v>519</v>
      </c>
      <c r="B30" s="1271"/>
      <c r="C30" s="1271"/>
      <c r="D30" s="1272"/>
      <c r="E30" s="719">
        <v>0</v>
      </c>
      <c r="F30" s="720">
        <v>0</v>
      </c>
      <c r="G30" s="719">
        <v>0</v>
      </c>
      <c r="H30" s="721">
        <v>0</v>
      </c>
    </row>
    <row r="31" spans="1:8" ht="12.75">
      <c r="A31" s="1270" t="s">
        <v>520</v>
      </c>
      <c r="B31" s="1271"/>
      <c r="C31" s="1271"/>
      <c r="D31" s="1272"/>
      <c r="E31" s="719">
        <v>555</v>
      </c>
      <c r="F31" s="720">
        <v>7955</v>
      </c>
      <c r="G31" s="719">
        <v>8470</v>
      </c>
      <c r="H31" s="721">
        <f t="shared" si="0"/>
        <v>106.47391577624137</v>
      </c>
    </row>
    <row r="32" spans="1:8" ht="26.25" customHeight="1" thickBot="1">
      <c r="A32" s="1273" t="s">
        <v>521</v>
      </c>
      <c r="B32" s="1274"/>
      <c r="C32" s="1274"/>
      <c r="D32" s="1275"/>
      <c r="E32" s="723" t="s">
        <v>522</v>
      </c>
      <c r="F32" s="723" t="s">
        <v>522</v>
      </c>
      <c r="G32" s="723" t="s">
        <v>522</v>
      </c>
      <c r="H32" s="718">
        <v>100</v>
      </c>
    </row>
    <row r="33" ht="13.5" thickTop="1"/>
  </sheetData>
  <sheetProtection/>
  <mergeCells count="30">
    <mergeCell ref="H8:H9"/>
    <mergeCell ref="E9:F9"/>
    <mergeCell ref="A10:D10"/>
    <mergeCell ref="A12:D12"/>
    <mergeCell ref="A15:D15"/>
    <mergeCell ref="A16:D16"/>
    <mergeCell ref="A17:D17"/>
    <mergeCell ref="A18:D18"/>
    <mergeCell ref="A11:D11"/>
    <mergeCell ref="G8:G9"/>
    <mergeCell ref="A13:D13"/>
    <mergeCell ref="A19:D19"/>
    <mergeCell ref="A21:D21"/>
    <mergeCell ref="A22:D22"/>
    <mergeCell ref="A23:D23"/>
    <mergeCell ref="A4:H4"/>
    <mergeCell ref="G2:H2"/>
    <mergeCell ref="A5:H5"/>
    <mergeCell ref="A20:D20"/>
    <mergeCell ref="A8:D9"/>
    <mergeCell ref="A14:D14"/>
    <mergeCell ref="A24:D24"/>
    <mergeCell ref="A32:D32"/>
    <mergeCell ref="A29:D29"/>
    <mergeCell ref="A31:D31"/>
    <mergeCell ref="A25:D25"/>
    <mergeCell ref="A26:D26"/>
    <mergeCell ref="A27:D27"/>
    <mergeCell ref="A28:D28"/>
    <mergeCell ref="A30:D30"/>
  </mergeCells>
  <printOptions/>
  <pageMargins left="0.75" right="0.75" top="1" bottom="1" header="0.5" footer="0.5"/>
  <pageSetup firstPageNumber="29" useFirstPageNumber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4.125" style="726" customWidth="1"/>
    <col min="2" max="4" width="6.75390625" style="726" customWidth="1"/>
    <col min="5" max="5" width="16.75390625" style="726" customWidth="1"/>
    <col min="6" max="8" width="13.875" style="726" customWidth="1"/>
    <col min="9" max="9" width="13.875" style="792" customWidth="1"/>
    <col min="10" max="16384" width="9.125" style="726" customWidth="1"/>
  </cols>
  <sheetData>
    <row r="1" spans="1:10" ht="15">
      <c r="A1" s="724"/>
      <c r="B1" s="724"/>
      <c r="C1" s="724"/>
      <c r="D1" s="724"/>
      <c r="E1" s="724"/>
      <c r="F1" s="724"/>
      <c r="G1" s="1310" t="s">
        <v>523</v>
      </c>
      <c r="H1" s="1310"/>
      <c r="I1" s="1310"/>
      <c r="J1" s="725"/>
    </row>
    <row r="2" spans="1:9" ht="12.75">
      <c r="A2" s="727"/>
      <c r="B2" s="727"/>
      <c r="C2" s="727"/>
      <c r="D2" s="727"/>
      <c r="E2" s="727"/>
      <c r="F2" s="727"/>
      <c r="G2" s="727"/>
      <c r="H2" s="727"/>
      <c r="I2" s="728"/>
    </row>
    <row r="3" spans="1:9" ht="12" customHeight="1">
      <c r="A3" s="1015" t="s">
        <v>1053</v>
      </c>
      <c r="B3" s="1015"/>
      <c r="C3" s="1015"/>
      <c r="D3" s="1015"/>
      <c r="E3" s="1015"/>
      <c r="F3" s="1015"/>
      <c r="G3" s="1015"/>
      <c r="H3" s="1015"/>
      <c r="I3" s="1015"/>
    </row>
    <row r="4" spans="1:9" ht="15.75" customHeight="1">
      <c r="A4" s="1312" t="s">
        <v>570</v>
      </c>
      <c r="B4" s="1313"/>
      <c r="C4" s="1313"/>
      <c r="D4" s="1313"/>
      <c r="E4" s="1313"/>
      <c r="F4" s="1313"/>
      <c r="G4" s="1313"/>
      <c r="H4" s="1313"/>
      <c r="I4" s="1313"/>
    </row>
    <row r="5" spans="1:9" ht="12.75">
      <c r="A5" s="724"/>
      <c r="B5" s="724"/>
      <c r="C5" s="724"/>
      <c r="D5" s="724"/>
      <c r="E5" s="724"/>
      <c r="F5" s="724"/>
      <c r="G5" s="724"/>
      <c r="H5" s="724"/>
      <c r="I5" s="729"/>
    </row>
    <row r="6" spans="1:9" ht="13.5" thickBot="1">
      <c r="A6" s="724"/>
      <c r="B6" s="724"/>
      <c r="C6" s="724"/>
      <c r="D6" s="724"/>
      <c r="E6" s="724"/>
      <c r="F6" s="724"/>
      <c r="G6" s="1311" t="s">
        <v>719</v>
      </c>
      <c r="H6" s="1311"/>
      <c r="I6" s="1311"/>
    </row>
    <row r="7" spans="1:9" ht="14.25" customHeight="1" thickTop="1">
      <c r="A7" s="1144" t="s">
        <v>720</v>
      </c>
      <c r="B7" s="1304" t="s">
        <v>524</v>
      </c>
      <c r="C7" s="1305"/>
      <c r="D7" s="1305"/>
      <c r="E7" s="1306"/>
      <c r="F7" s="331" t="s">
        <v>32</v>
      </c>
      <c r="G7" s="331" t="s">
        <v>971</v>
      </c>
      <c r="H7" s="1131" t="s">
        <v>718</v>
      </c>
      <c r="I7" s="866" t="s">
        <v>949</v>
      </c>
    </row>
    <row r="8" spans="1:9" ht="14.25" customHeight="1">
      <c r="A8" s="1145"/>
      <c r="B8" s="1307"/>
      <c r="C8" s="1308"/>
      <c r="D8" s="1308"/>
      <c r="E8" s="1309"/>
      <c r="F8" s="1133" t="s">
        <v>892</v>
      </c>
      <c r="G8" s="1133"/>
      <c r="H8" s="1132"/>
      <c r="I8" s="867"/>
    </row>
    <row r="9" spans="1:9" ht="12.75" customHeight="1" thickBot="1">
      <c r="A9" s="1146"/>
      <c r="B9" s="1147" t="s">
        <v>724</v>
      </c>
      <c r="C9" s="1147"/>
      <c r="D9" s="1147"/>
      <c r="E9" s="1147"/>
      <c r="F9" s="156" t="s">
        <v>726</v>
      </c>
      <c r="G9" s="156" t="s">
        <v>738</v>
      </c>
      <c r="H9" s="330"/>
      <c r="I9" s="312" t="s">
        <v>752</v>
      </c>
    </row>
    <row r="10" spans="1:9" ht="12.75">
      <c r="A10" s="157" t="s">
        <v>724</v>
      </c>
      <c r="B10" s="1314" t="s">
        <v>525</v>
      </c>
      <c r="C10" s="1315"/>
      <c r="D10" s="1315"/>
      <c r="E10" s="1316"/>
      <c r="F10" s="730"/>
      <c r="G10" s="730"/>
      <c r="H10" s="731"/>
      <c r="I10" s="313"/>
    </row>
    <row r="11" spans="1:9" ht="12.75">
      <c r="A11" s="157"/>
      <c r="B11" s="1134" t="s">
        <v>830</v>
      </c>
      <c r="C11" s="1135"/>
      <c r="D11" s="1135"/>
      <c r="E11" s="1136"/>
      <c r="F11" s="732">
        <f>SUM(F12:F13)</f>
        <v>3618</v>
      </c>
      <c r="G11" s="732">
        <f>SUM(G12:G13)</f>
        <v>3618</v>
      </c>
      <c r="H11" s="732">
        <f>SUM(H12:H13)</f>
        <v>3759</v>
      </c>
      <c r="I11" s="733">
        <f>H11/G11*100</f>
        <v>103.89718076285241</v>
      </c>
    </row>
    <row r="12" spans="1:9" ht="12.75">
      <c r="A12" s="157"/>
      <c r="B12" s="1137" t="s">
        <v>889</v>
      </c>
      <c r="C12" s="1138"/>
      <c r="D12" s="1138"/>
      <c r="E12" s="1139"/>
      <c r="F12" s="310">
        <v>0</v>
      </c>
      <c r="G12" s="310">
        <v>0</v>
      </c>
      <c r="H12" s="310">
        <v>0</v>
      </c>
      <c r="I12" s="734">
        <v>0</v>
      </c>
    </row>
    <row r="13" spans="1:9" ht="12.75">
      <c r="A13" s="157"/>
      <c r="B13" s="1137" t="s">
        <v>890</v>
      </c>
      <c r="C13" s="1138"/>
      <c r="D13" s="1138"/>
      <c r="E13" s="1139"/>
      <c r="F13" s="311">
        <v>3618</v>
      </c>
      <c r="G13" s="311">
        <v>3618</v>
      </c>
      <c r="H13" s="311">
        <v>3759</v>
      </c>
      <c r="I13" s="734">
        <f>H13/G13*100</f>
        <v>103.89718076285241</v>
      </c>
    </row>
    <row r="14" spans="1:9" ht="12.75">
      <c r="A14" s="157"/>
      <c r="B14" s="1134" t="s">
        <v>832</v>
      </c>
      <c r="C14" s="1135"/>
      <c r="D14" s="1135"/>
      <c r="E14" s="1136"/>
      <c r="F14" s="732">
        <f>SUM(F15:F21)</f>
        <v>3618</v>
      </c>
      <c r="G14" s="732">
        <f>SUM(G15:G21)</f>
        <v>3618</v>
      </c>
      <c r="H14" s="732">
        <f>SUM(H15:H21)</f>
        <v>3759</v>
      </c>
      <c r="I14" s="733">
        <f>H14/G14*100</f>
        <v>103.89718076285241</v>
      </c>
    </row>
    <row r="15" spans="1:9" ht="12.75">
      <c r="A15" s="157"/>
      <c r="B15" s="1137" t="s">
        <v>867</v>
      </c>
      <c r="C15" s="1138"/>
      <c r="D15" s="1138"/>
      <c r="E15" s="1139"/>
      <c r="F15" s="311">
        <v>2666</v>
      </c>
      <c r="G15" s="311">
        <v>2666</v>
      </c>
      <c r="H15" s="311">
        <v>2884</v>
      </c>
      <c r="I15" s="734">
        <f>H15/G15*100</f>
        <v>108.17704426106528</v>
      </c>
    </row>
    <row r="16" spans="1:9" ht="12.75">
      <c r="A16" s="157"/>
      <c r="B16" s="1137" t="s">
        <v>881</v>
      </c>
      <c r="C16" s="1138"/>
      <c r="D16" s="1138"/>
      <c r="E16" s="1139"/>
      <c r="F16" s="311">
        <v>852</v>
      </c>
      <c r="G16" s="311">
        <v>852</v>
      </c>
      <c r="H16" s="311">
        <v>863</v>
      </c>
      <c r="I16" s="734">
        <f>H16/G16*100</f>
        <v>101.29107981220658</v>
      </c>
    </row>
    <row r="17" spans="1:9" ht="12.75">
      <c r="A17" s="157"/>
      <c r="B17" s="1137" t="s">
        <v>882</v>
      </c>
      <c r="C17" s="1138"/>
      <c r="D17" s="1138"/>
      <c r="E17" s="1139"/>
      <c r="F17" s="310">
        <v>100</v>
      </c>
      <c r="G17" s="310">
        <v>100</v>
      </c>
      <c r="H17" s="310">
        <v>12</v>
      </c>
      <c r="I17" s="734">
        <f>H17/G17*100</f>
        <v>12</v>
      </c>
    </row>
    <row r="18" spans="1:9" ht="12.75">
      <c r="A18" s="157"/>
      <c r="B18" s="1137" t="s">
        <v>884</v>
      </c>
      <c r="C18" s="1138"/>
      <c r="D18" s="1138"/>
      <c r="E18" s="1139"/>
      <c r="F18" s="310">
        <v>0</v>
      </c>
      <c r="G18" s="310">
        <v>0</v>
      </c>
      <c r="H18" s="310">
        <v>0</v>
      </c>
      <c r="I18" s="734">
        <v>0</v>
      </c>
    </row>
    <row r="19" spans="1:9" ht="12.75">
      <c r="A19" s="157"/>
      <c r="B19" s="1137" t="s">
        <v>885</v>
      </c>
      <c r="C19" s="1138"/>
      <c r="D19" s="1138"/>
      <c r="E19" s="1139"/>
      <c r="F19" s="310">
        <v>0</v>
      </c>
      <c r="G19" s="310">
        <v>0</v>
      </c>
      <c r="H19" s="310">
        <v>0</v>
      </c>
      <c r="I19" s="734">
        <v>0</v>
      </c>
    </row>
    <row r="20" spans="1:9" ht="12.75">
      <c r="A20" s="157"/>
      <c r="B20" s="1137" t="s">
        <v>886</v>
      </c>
      <c r="C20" s="1138"/>
      <c r="D20" s="1138"/>
      <c r="E20" s="1139"/>
      <c r="F20" s="310">
        <v>0</v>
      </c>
      <c r="G20" s="310">
        <v>0</v>
      </c>
      <c r="H20" s="310">
        <v>0</v>
      </c>
      <c r="I20" s="734">
        <v>0</v>
      </c>
    </row>
    <row r="21" spans="1:9" ht="12.75">
      <c r="A21" s="157"/>
      <c r="B21" s="1137" t="s">
        <v>887</v>
      </c>
      <c r="C21" s="1138"/>
      <c r="D21" s="1138"/>
      <c r="E21" s="1139"/>
      <c r="F21" s="310">
        <v>0</v>
      </c>
      <c r="G21" s="310">
        <v>0</v>
      </c>
      <c r="H21" s="310">
        <v>0</v>
      </c>
      <c r="I21" s="734">
        <v>0</v>
      </c>
    </row>
    <row r="22" spans="1:9" ht="12.75">
      <c r="A22" s="157"/>
      <c r="B22" s="1137" t="s">
        <v>888</v>
      </c>
      <c r="C22" s="1138"/>
      <c r="D22" s="1138"/>
      <c r="E22" s="1139"/>
      <c r="F22" s="735">
        <v>2</v>
      </c>
      <c r="G22" s="735">
        <v>2</v>
      </c>
      <c r="H22" s="735">
        <v>2</v>
      </c>
      <c r="I22" s="734">
        <f>H22/G22*100</f>
        <v>100</v>
      </c>
    </row>
    <row r="23" spans="1:9" ht="12.75">
      <c r="A23" s="157"/>
      <c r="B23" s="1317"/>
      <c r="C23" s="1318"/>
      <c r="D23" s="1318"/>
      <c r="E23" s="1319"/>
      <c r="F23" s="737"/>
      <c r="G23" s="737"/>
      <c r="H23" s="738"/>
      <c r="I23" s="734"/>
    </row>
    <row r="24" spans="1:9" ht="12.75">
      <c r="A24" s="157" t="s">
        <v>726</v>
      </c>
      <c r="B24" s="1320" t="s">
        <v>526</v>
      </c>
      <c r="C24" s="1301"/>
      <c r="D24" s="1301"/>
      <c r="E24" s="1302"/>
      <c r="F24" s="737"/>
      <c r="G24" s="737"/>
      <c r="H24" s="738"/>
      <c r="I24" s="734"/>
    </row>
    <row r="25" spans="1:9" ht="12.75">
      <c r="A25" s="157"/>
      <c r="B25" s="1134" t="s">
        <v>830</v>
      </c>
      <c r="C25" s="1135"/>
      <c r="D25" s="1135"/>
      <c r="E25" s="1136"/>
      <c r="F25" s="739">
        <f>SUM(F26:F27)</f>
        <v>20925</v>
      </c>
      <c r="G25" s="739">
        <f>G26+G27</f>
        <v>21128</v>
      </c>
      <c r="H25" s="739">
        <f>SUM(H26:H27)</f>
        <v>20579</v>
      </c>
      <c r="I25" s="733">
        <f aca="true" t="shared" si="0" ref="I25:I31">H25/G25*100</f>
        <v>97.40155244225673</v>
      </c>
    </row>
    <row r="26" spans="1:9" ht="12.75">
      <c r="A26" s="157"/>
      <c r="B26" s="1137" t="s">
        <v>889</v>
      </c>
      <c r="C26" s="1138"/>
      <c r="D26" s="1138"/>
      <c r="E26" s="1139"/>
      <c r="F26" s="740">
        <v>1800</v>
      </c>
      <c r="G26" s="740">
        <v>1800</v>
      </c>
      <c r="H26" s="741">
        <v>2311</v>
      </c>
      <c r="I26" s="734">
        <f t="shared" si="0"/>
        <v>128.38888888888889</v>
      </c>
    </row>
    <row r="27" spans="1:9" ht="12.75">
      <c r="A27" s="157"/>
      <c r="B27" s="1137" t="s">
        <v>890</v>
      </c>
      <c r="C27" s="1138"/>
      <c r="D27" s="1138"/>
      <c r="E27" s="1139"/>
      <c r="F27" s="740">
        <v>19125</v>
      </c>
      <c r="G27" s="740">
        <v>19328</v>
      </c>
      <c r="H27" s="741">
        <v>18268</v>
      </c>
      <c r="I27" s="734">
        <f t="shared" si="0"/>
        <v>94.5157284768212</v>
      </c>
    </row>
    <row r="28" spans="1:9" ht="12.75">
      <c r="A28" s="157"/>
      <c r="B28" s="1134" t="s">
        <v>832</v>
      </c>
      <c r="C28" s="1135"/>
      <c r="D28" s="1135"/>
      <c r="E28" s="1136"/>
      <c r="F28" s="739">
        <f>SUM(F29:F35)</f>
        <v>20925</v>
      </c>
      <c r="G28" s="739">
        <f>SUM(G29:G35)</f>
        <v>21128</v>
      </c>
      <c r="H28" s="739">
        <f>SUM(H29:H35)</f>
        <v>20579</v>
      </c>
      <c r="I28" s="733">
        <f t="shared" si="0"/>
        <v>97.40155244225673</v>
      </c>
    </row>
    <row r="29" spans="1:9" ht="12.75">
      <c r="A29" s="742"/>
      <c r="B29" s="1137" t="s">
        <v>867</v>
      </c>
      <c r="C29" s="1138"/>
      <c r="D29" s="1138"/>
      <c r="E29" s="1139"/>
      <c r="F29" s="740">
        <v>9743</v>
      </c>
      <c r="G29" s="740">
        <v>9743</v>
      </c>
      <c r="H29" s="741">
        <v>10175</v>
      </c>
      <c r="I29" s="734">
        <f t="shared" si="0"/>
        <v>104.43395258134045</v>
      </c>
    </row>
    <row r="30" spans="1:9" ht="12.75">
      <c r="A30" s="742"/>
      <c r="B30" s="1137" t="s">
        <v>881</v>
      </c>
      <c r="C30" s="1138"/>
      <c r="D30" s="1138"/>
      <c r="E30" s="1139"/>
      <c r="F30" s="740">
        <v>3117</v>
      </c>
      <c r="G30" s="740">
        <v>3117</v>
      </c>
      <c r="H30" s="741">
        <v>3050</v>
      </c>
      <c r="I30" s="734">
        <f t="shared" si="0"/>
        <v>97.85049727301893</v>
      </c>
    </row>
    <row r="31" spans="1:9" ht="12.75">
      <c r="A31" s="742"/>
      <c r="B31" s="1137" t="s">
        <v>882</v>
      </c>
      <c r="C31" s="1138"/>
      <c r="D31" s="1138"/>
      <c r="E31" s="1139"/>
      <c r="F31" s="740">
        <v>8065</v>
      </c>
      <c r="G31" s="740">
        <v>8268</v>
      </c>
      <c r="H31" s="741">
        <v>7354</v>
      </c>
      <c r="I31" s="734">
        <f t="shared" si="0"/>
        <v>88.94533139816158</v>
      </c>
    </row>
    <row r="32" spans="1:9" ht="12.75">
      <c r="A32" s="742"/>
      <c r="B32" s="1137" t="s">
        <v>884</v>
      </c>
      <c r="C32" s="1138"/>
      <c r="D32" s="1138"/>
      <c r="E32" s="1139"/>
      <c r="F32" s="743">
        <v>0</v>
      </c>
      <c r="G32" s="743">
        <v>0</v>
      </c>
      <c r="H32" s="744">
        <v>0</v>
      </c>
      <c r="I32" s="734">
        <v>0</v>
      </c>
    </row>
    <row r="33" spans="1:9" ht="12.75">
      <c r="A33" s="742"/>
      <c r="B33" s="1137" t="s">
        <v>885</v>
      </c>
      <c r="C33" s="1138"/>
      <c r="D33" s="1138"/>
      <c r="E33" s="1139"/>
      <c r="F33" s="743">
        <v>0</v>
      </c>
      <c r="G33" s="743">
        <v>0</v>
      </c>
      <c r="H33" s="744">
        <v>0</v>
      </c>
      <c r="I33" s="734">
        <v>0</v>
      </c>
    </row>
    <row r="34" spans="1:9" ht="12.75">
      <c r="A34" s="742"/>
      <c r="B34" s="1137" t="s">
        <v>886</v>
      </c>
      <c r="C34" s="1138"/>
      <c r="D34" s="1138"/>
      <c r="E34" s="1139"/>
      <c r="F34" s="743">
        <v>0</v>
      </c>
      <c r="G34" s="743">
        <v>0</v>
      </c>
      <c r="H34" s="744">
        <v>0</v>
      </c>
      <c r="I34" s="734">
        <v>0</v>
      </c>
    </row>
    <row r="35" spans="1:9" ht="12.75">
      <c r="A35" s="742"/>
      <c r="B35" s="1137" t="s">
        <v>887</v>
      </c>
      <c r="C35" s="1138"/>
      <c r="D35" s="1138"/>
      <c r="E35" s="1139"/>
      <c r="F35" s="743">
        <v>0</v>
      </c>
      <c r="G35" s="743">
        <v>0</v>
      </c>
      <c r="H35" s="744">
        <v>0</v>
      </c>
      <c r="I35" s="734">
        <v>0</v>
      </c>
    </row>
    <row r="36" spans="1:9" ht="12.75">
      <c r="A36" s="742"/>
      <c r="B36" s="1137" t="s">
        <v>888</v>
      </c>
      <c r="C36" s="1138"/>
      <c r="D36" s="1138"/>
      <c r="E36" s="1139"/>
      <c r="F36" s="745">
        <v>5</v>
      </c>
      <c r="G36" s="745">
        <v>5</v>
      </c>
      <c r="H36" s="746">
        <v>5</v>
      </c>
      <c r="I36" s="734">
        <f>H36/G36*100</f>
        <v>100</v>
      </c>
    </row>
    <row r="37" spans="1:9" ht="12.75">
      <c r="A37" s="742"/>
      <c r="B37" s="1317"/>
      <c r="C37" s="1318"/>
      <c r="D37" s="1318"/>
      <c r="E37" s="1319"/>
      <c r="F37" s="737"/>
      <c r="G37" s="737"/>
      <c r="H37" s="738"/>
      <c r="I37" s="734"/>
    </row>
    <row r="38" spans="1:9" ht="24.75" customHeight="1">
      <c r="A38" s="157" t="s">
        <v>527</v>
      </c>
      <c r="B38" s="1321" t="s">
        <v>528</v>
      </c>
      <c r="C38" s="1301"/>
      <c r="D38" s="1301"/>
      <c r="E38" s="1302"/>
      <c r="F38" s="737"/>
      <c r="G38" s="737"/>
      <c r="H38" s="738"/>
      <c r="I38" s="734"/>
    </row>
    <row r="39" spans="1:9" ht="12.75">
      <c r="A39" s="742"/>
      <c r="B39" s="1134" t="s">
        <v>830</v>
      </c>
      <c r="C39" s="1135"/>
      <c r="D39" s="1135"/>
      <c r="E39" s="1136"/>
      <c r="F39" s="747">
        <f>SUM(F40:F41)</f>
        <v>12361</v>
      </c>
      <c r="G39" s="747">
        <f>SUM(G40:G41)</f>
        <v>12361</v>
      </c>
      <c r="H39" s="747">
        <f>SUM(H40:H41)</f>
        <v>9606</v>
      </c>
      <c r="I39" s="733">
        <f aca="true" t="shared" si="1" ref="I39:I44">H39/G39*100</f>
        <v>77.71215921041987</v>
      </c>
    </row>
    <row r="40" spans="1:9" ht="12.75">
      <c r="A40" s="742"/>
      <c r="B40" s="1137" t="s">
        <v>889</v>
      </c>
      <c r="C40" s="1138"/>
      <c r="D40" s="1138"/>
      <c r="E40" s="1139"/>
      <c r="F40" s="743">
        <v>1340</v>
      </c>
      <c r="G40" s="743">
        <v>1340</v>
      </c>
      <c r="H40" s="744">
        <v>607</v>
      </c>
      <c r="I40" s="734">
        <f t="shared" si="1"/>
        <v>45.298507462686565</v>
      </c>
    </row>
    <row r="41" spans="1:9" ht="12.75">
      <c r="A41" s="742"/>
      <c r="B41" s="1137" t="s">
        <v>890</v>
      </c>
      <c r="C41" s="1138"/>
      <c r="D41" s="1138"/>
      <c r="E41" s="1139"/>
      <c r="F41" s="743">
        <v>11021</v>
      </c>
      <c r="G41" s="743">
        <v>11021</v>
      </c>
      <c r="H41" s="744">
        <v>8999</v>
      </c>
      <c r="I41" s="734">
        <f t="shared" si="1"/>
        <v>81.65320751292985</v>
      </c>
    </row>
    <row r="42" spans="1:9" ht="12.75">
      <c r="A42" s="742"/>
      <c r="B42" s="1134" t="s">
        <v>832</v>
      </c>
      <c r="C42" s="1135"/>
      <c r="D42" s="1135"/>
      <c r="E42" s="1136"/>
      <c r="F42" s="748">
        <f>SUM(F43:F49)</f>
        <v>12361</v>
      </c>
      <c r="G42" s="748">
        <f>SUM(G43:G49)</f>
        <v>12361</v>
      </c>
      <c r="H42" s="748">
        <f>SUM(H43:H49)</f>
        <v>9606</v>
      </c>
      <c r="I42" s="733">
        <f t="shared" si="1"/>
        <v>77.71215921041987</v>
      </c>
    </row>
    <row r="43" spans="1:9" ht="12.75">
      <c r="A43" s="742"/>
      <c r="B43" s="1137" t="s">
        <v>867</v>
      </c>
      <c r="C43" s="1138"/>
      <c r="D43" s="1138"/>
      <c r="E43" s="1139"/>
      <c r="F43" s="743">
        <v>5526</v>
      </c>
      <c r="G43" s="743">
        <v>5526</v>
      </c>
      <c r="H43" s="744">
        <v>5453</v>
      </c>
      <c r="I43" s="734">
        <f t="shared" si="1"/>
        <v>98.67897213174086</v>
      </c>
    </row>
    <row r="44" spans="1:9" ht="12.75">
      <c r="A44" s="742"/>
      <c r="B44" s="1137" t="s">
        <v>881</v>
      </c>
      <c r="C44" s="1138"/>
      <c r="D44" s="1138"/>
      <c r="E44" s="1139"/>
      <c r="F44" s="743">
        <v>1790</v>
      </c>
      <c r="G44" s="743">
        <v>1790</v>
      </c>
      <c r="H44" s="744">
        <v>1523</v>
      </c>
      <c r="I44" s="734">
        <f t="shared" si="1"/>
        <v>85.08379888268156</v>
      </c>
    </row>
    <row r="45" spans="1:9" ht="12.75">
      <c r="A45" s="742"/>
      <c r="B45" s="1137" t="s">
        <v>882</v>
      </c>
      <c r="C45" s="1138"/>
      <c r="D45" s="1138"/>
      <c r="E45" s="1139"/>
      <c r="F45" s="743">
        <v>5045</v>
      </c>
      <c r="G45" s="743">
        <v>5045</v>
      </c>
      <c r="H45" s="744">
        <v>2630</v>
      </c>
      <c r="I45" s="734">
        <v>0</v>
      </c>
    </row>
    <row r="46" spans="1:9" ht="12.75">
      <c r="A46" s="742"/>
      <c r="B46" s="1137" t="s">
        <v>884</v>
      </c>
      <c r="C46" s="1138"/>
      <c r="D46" s="1138"/>
      <c r="E46" s="1139"/>
      <c r="F46" s="743">
        <v>0</v>
      </c>
      <c r="G46" s="743">
        <v>0</v>
      </c>
      <c r="H46" s="744">
        <v>0</v>
      </c>
      <c r="I46" s="734">
        <v>0</v>
      </c>
    </row>
    <row r="47" spans="1:9" ht="12.75">
      <c r="A47" s="742"/>
      <c r="B47" s="1137" t="s">
        <v>885</v>
      </c>
      <c r="C47" s="1138"/>
      <c r="D47" s="1138"/>
      <c r="E47" s="1139"/>
      <c r="F47" s="743">
        <v>0</v>
      </c>
      <c r="G47" s="743">
        <v>0</v>
      </c>
      <c r="H47" s="744">
        <v>0</v>
      </c>
      <c r="I47" s="734">
        <v>0</v>
      </c>
    </row>
    <row r="48" spans="1:9" ht="12.75">
      <c r="A48" s="742"/>
      <c r="B48" s="1137" t="s">
        <v>886</v>
      </c>
      <c r="C48" s="1138"/>
      <c r="D48" s="1138"/>
      <c r="E48" s="1139"/>
      <c r="F48" s="743">
        <v>0</v>
      </c>
      <c r="G48" s="743">
        <v>0</v>
      </c>
      <c r="H48" s="744">
        <v>0</v>
      </c>
      <c r="I48" s="734">
        <v>0</v>
      </c>
    </row>
    <row r="49" spans="1:9" ht="12.75">
      <c r="A49" s="742"/>
      <c r="B49" s="1137" t="s">
        <v>887</v>
      </c>
      <c r="C49" s="1138"/>
      <c r="D49" s="1138"/>
      <c r="E49" s="1139"/>
      <c r="F49" s="743">
        <v>0</v>
      </c>
      <c r="G49" s="743">
        <v>0</v>
      </c>
      <c r="H49" s="744">
        <v>0</v>
      </c>
      <c r="I49" s="734">
        <v>0</v>
      </c>
    </row>
    <row r="50" spans="1:9" ht="12.75">
      <c r="A50" s="742"/>
      <c r="B50" s="1137" t="s">
        <v>529</v>
      </c>
      <c r="C50" s="1138"/>
      <c r="D50" s="1138"/>
      <c r="E50" s="1139"/>
      <c r="F50" s="749">
        <v>3</v>
      </c>
      <c r="G50" s="749">
        <v>3</v>
      </c>
      <c r="H50" s="750">
        <v>3</v>
      </c>
      <c r="I50" s="734">
        <f>H50/G50*100</f>
        <v>100</v>
      </c>
    </row>
    <row r="51" spans="1:9" ht="13.5" thickBot="1">
      <c r="A51" s="751"/>
      <c r="B51" s="752"/>
      <c r="C51" s="753"/>
      <c r="D51" s="753"/>
      <c r="E51" s="754"/>
      <c r="F51" s="755"/>
      <c r="G51" s="755"/>
      <c r="H51" s="756"/>
      <c r="I51" s="734"/>
    </row>
    <row r="52" spans="1:9" ht="13.5" thickTop="1">
      <c r="A52" s="757"/>
      <c r="B52" s="758"/>
      <c r="C52" s="758"/>
      <c r="D52" s="758"/>
      <c r="E52" s="758"/>
      <c r="F52" s="759"/>
      <c r="G52" s="759"/>
      <c r="H52" s="759"/>
      <c r="I52" s="760"/>
    </row>
    <row r="53" spans="1:9" ht="17.25" customHeight="1">
      <c r="A53" s="761"/>
      <c r="B53" s="1318"/>
      <c r="C53" s="1318"/>
      <c r="D53" s="1318"/>
      <c r="E53" s="1318"/>
      <c r="F53" s="762"/>
      <c r="G53" s="762"/>
      <c r="H53" s="762"/>
      <c r="I53" s="763"/>
    </row>
    <row r="54" spans="1:9" ht="17.25" customHeight="1">
      <c r="A54" s="761"/>
      <c r="B54" s="736"/>
      <c r="C54" s="736"/>
      <c r="D54" s="736"/>
      <c r="E54" s="736"/>
      <c r="F54" s="762"/>
      <c r="G54" s="762"/>
      <c r="H54" s="762"/>
      <c r="I54" s="763"/>
    </row>
    <row r="55" spans="1:9" ht="17.25" customHeight="1">
      <c r="A55" s="761"/>
      <c r="B55" s="736"/>
      <c r="C55" s="736"/>
      <c r="D55" s="736"/>
      <c r="E55" s="736"/>
      <c r="F55" s="762"/>
      <c r="G55" s="762"/>
      <c r="H55" s="762"/>
      <c r="I55" s="763"/>
    </row>
    <row r="56" spans="1:9" ht="17.25" customHeight="1">
      <c r="A56" s="761"/>
      <c r="B56" s="736"/>
      <c r="C56" s="736"/>
      <c r="D56" s="736"/>
      <c r="E56" s="736"/>
      <c r="F56" s="762"/>
      <c r="G56" s="762"/>
      <c r="H56" s="762"/>
      <c r="I56" s="763"/>
    </row>
    <row r="57" spans="1:9" ht="17.25" customHeight="1">
      <c r="A57" s="761"/>
      <c r="B57" s="736"/>
      <c r="C57" s="736"/>
      <c r="D57" s="736"/>
      <c r="E57" s="736"/>
      <c r="F57" s="762"/>
      <c r="G57" s="762"/>
      <c r="H57" s="762"/>
      <c r="I57" s="763"/>
    </row>
    <row r="58" spans="1:9" ht="17.25" customHeight="1">
      <c r="A58" s="761"/>
      <c r="B58" s="736"/>
      <c r="C58" s="736"/>
      <c r="D58" s="736"/>
      <c r="E58" s="736"/>
      <c r="F58" s="762"/>
      <c r="G58" s="762"/>
      <c r="H58" s="762"/>
      <c r="I58" s="763"/>
    </row>
    <row r="59" spans="1:9" ht="17.25" customHeight="1">
      <c r="A59" s="761"/>
      <c r="B59" s="736"/>
      <c r="C59" s="736"/>
      <c r="D59" s="736"/>
      <c r="E59" s="736"/>
      <c r="F59" s="762"/>
      <c r="G59" s="762"/>
      <c r="H59" s="762"/>
      <c r="I59" s="763"/>
    </row>
    <row r="60" spans="1:9" ht="17.25" customHeight="1">
      <c r="A60" s="761"/>
      <c r="B60" s="736"/>
      <c r="C60" s="736"/>
      <c r="D60" s="736"/>
      <c r="E60" s="736"/>
      <c r="F60" s="762"/>
      <c r="G60" s="762"/>
      <c r="H60" s="762"/>
      <c r="I60" s="763"/>
    </row>
    <row r="61" spans="1:9" ht="17.25" customHeight="1">
      <c r="A61" s="761"/>
      <c r="B61" s="736"/>
      <c r="C61" s="736"/>
      <c r="D61" s="736"/>
      <c r="E61" s="736"/>
      <c r="F61" s="762"/>
      <c r="G61" s="1336" t="s">
        <v>530</v>
      </c>
      <c r="H61" s="827"/>
      <c r="I61" s="827"/>
    </row>
    <row r="62" spans="1:9" ht="17.25" customHeight="1">
      <c r="A62" s="761"/>
      <c r="B62" s="736"/>
      <c r="C62" s="736"/>
      <c r="D62" s="736"/>
      <c r="E62" s="736"/>
      <c r="F62" s="762"/>
      <c r="G62" s="762"/>
      <c r="H62" s="762"/>
      <c r="I62" s="763"/>
    </row>
    <row r="63" spans="1:9" ht="17.25" customHeight="1" thickBot="1">
      <c r="A63" s="761"/>
      <c r="B63" s="736"/>
      <c r="C63" s="736"/>
      <c r="D63" s="736"/>
      <c r="E63" s="736"/>
      <c r="F63" s="762"/>
      <c r="G63" s="762"/>
      <c r="H63" s="762"/>
      <c r="I63" s="764" t="s">
        <v>719</v>
      </c>
    </row>
    <row r="64" spans="1:9" ht="13.5" thickTop="1">
      <c r="A64" s="765" t="s">
        <v>752</v>
      </c>
      <c r="B64" s="1296" t="s">
        <v>531</v>
      </c>
      <c r="C64" s="1297"/>
      <c r="D64" s="1297"/>
      <c r="E64" s="1298"/>
      <c r="F64" s="766"/>
      <c r="G64" s="766"/>
      <c r="H64" s="767"/>
      <c r="I64" s="768"/>
    </row>
    <row r="65" spans="1:9" ht="12.75">
      <c r="A65" s="742"/>
      <c r="B65" s="1134" t="s">
        <v>830</v>
      </c>
      <c r="C65" s="1135"/>
      <c r="D65" s="1135"/>
      <c r="E65" s="1136"/>
      <c r="F65" s="739">
        <f>SUM(F66:F67)</f>
        <v>7405</v>
      </c>
      <c r="G65" s="739">
        <f>SUM(G66:G67)</f>
        <v>9474</v>
      </c>
      <c r="H65" s="739">
        <f>SUM(H66:H67)</f>
        <v>9474</v>
      </c>
      <c r="I65" s="733">
        <f>H65/G65*100</f>
        <v>100</v>
      </c>
    </row>
    <row r="66" spans="1:9" ht="12.75">
      <c r="A66" s="742"/>
      <c r="B66" s="1137" t="s">
        <v>532</v>
      </c>
      <c r="C66" s="1138"/>
      <c r="D66" s="1138"/>
      <c r="E66" s="1139"/>
      <c r="F66" s="743">
        <v>7405</v>
      </c>
      <c r="G66" s="743">
        <v>9474</v>
      </c>
      <c r="H66" s="744">
        <v>9474</v>
      </c>
      <c r="I66" s="769">
        <f>H66/G66*100</f>
        <v>100</v>
      </c>
    </row>
    <row r="67" spans="1:9" ht="12.75">
      <c r="A67" s="742"/>
      <c r="B67" s="1137" t="s">
        <v>890</v>
      </c>
      <c r="C67" s="1138"/>
      <c r="D67" s="1138"/>
      <c r="E67" s="1139"/>
      <c r="F67" s="743">
        <v>0</v>
      </c>
      <c r="G67" s="743">
        <v>0</v>
      </c>
      <c r="H67" s="744">
        <v>0</v>
      </c>
      <c r="I67" s="769">
        <v>0</v>
      </c>
    </row>
    <row r="68" spans="1:9" ht="12.75">
      <c r="A68" s="742"/>
      <c r="B68" s="1134" t="s">
        <v>832</v>
      </c>
      <c r="C68" s="1135"/>
      <c r="D68" s="1135"/>
      <c r="E68" s="1136"/>
      <c r="F68" s="739">
        <f>SUM(F69:F75)</f>
        <v>7405</v>
      </c>
      <c r="G68" s="739">
        <f>SUM(G69:G75)</f>
        <v>7405</v>
      </c>
      <c r="H68" s="739">
        <f>SUM(H69:H75)</f>
        <v>7832</v>
      </c>
      <c r="I68" s="733">
        <f>H68/G68*100</f>
        <v>105.76637407157325</v>
      </c>
    </row>
    <row r="69" spans="1:9" ht="12.75">
      <c r="A69" s="742"/>
      <c r="B69" s="1137" t="s">
        <v>867</v>
      </c>
      <c r="C69" s="1138"/>
      <c r="D69" s="1138"/>
      <c r="E69" s="1139"/>
      <c r="F69" s="743">
        <v>4885</v>
      </c>
      <c r="G69" s="743">
        <v>4885</v>
      </c>
      <c r="H69" s="744">
        <v>5104</v>
      </c>
      <c r="I69" s="769">
        <f>H69/G69*100</f>
        <v>104.48311156601842</v>
      </c>
    </row>
    <row r="70" spans="1:9" ht="12.75">
      <c r="A70" s="742"/>
      <c r="B70" s="1137" t="s">
        <v>881</v>
      </c>
      <c r="C70" s="1138"/>
      <c r="D70" s="1138"/>
      <c r="E70" s="1139"/>
      <c r="F70" s="743">
        <v>1465</v>
      </c>
      <c r="G70" s="743">
        <v>1465</v>
      </c>
      <c r="H70" s="744">
        <v>1482</v>
      </c>
      <c r="I70" s="769">
        <f>H70/G70*100</f>
        <v>101.16040955631401</v>
      </c>
    </row>
    <row r="71" spans="1:9" ht="12.75">
      <c r="A71" s="742"/>
      <c r="B71" s="1137" t="s">
        <v>882</v>
      </c>
      <c r="C71" s="1138"/>
      <c r="D71" s="1138"/>
      <c r="E71" s="1139"/>
      <c r="F71" s="743">
        <v>1055</v>
      </c>
      <c r="G71" s="743">
        <v>1055</v>
      </c>
      <c r="H71" s="744">
        <v>1121</v>
      </c>
      <c r="I71" s="769">
        <f>H71/G71*100</f>
        <v>106.25592417061611</v>
      </c>
    </row>
    <row r="72" spans="1:9" ht="12.75">
      <c r="A72" s="742"/>
      <c r="B72" s="1137" t="s">
        <v>884</v>
      </c>
      <c r="C72" s="1138"/>
      <c r="D72" s="1138"/>
      <c r="E72" s="1139"/>
      <c r="F72" s="743">
        <v>0</v>
      </c>
      <c r="G72" s="743">
        <v>0</v>
      </c>
      <c r="H72" s="744">
        <v>0</v>
      </c>
      <c r="I72" s="769">
        <v>0</v>
      </c>
    </row>
    <row r="73" spans="1:9" ht="12.75">
      <c r="A73" s="742"/>
      <c r="B73" s="1137" t="s">
        <v>885</v>
      </c>
      <c r="C73" s="1138"/>
      <c r="D73" s="1138"/>
      <c r="E73" s="1139"/>
      <c r="F73" s="743">
        <v>0</v>
      </c>
      <c r="G73" s="743">
        <v>0</v>
      </c>
      <c r="H73" s="744">
        <v>0</v>
      </c>
      <c r="I73" s="769">
        <v>0</v>
      </c>
    </row>
    <row r="74" spans="1:9" ht="12.75">
      <c r="A74" s="742"/>
      <c r="B74" s="1137" t="s">
        <v>886</v>
      </c>
      <c r="C74" s="1138"/>
      <c r="D74" s="1138"/>
      <c r="E74" s="1139"/>
      <c r="F74" s="743">
        <v>0</v>
      </c>
      <c r="G74" s="743">
        <v>0</v>
      </c>
      <c r="H74" s="744">
        <v>125</v>
      </c>
      <c r="I74" s="769">
        <v>0</v>
      </c>
    </row>
    <row r="75" spans="1:9" ht="12.75">
      <c r="A75" s="742"/>
      <c r="B75" s="1137" t="s">
        <v>887</v>
      </c>
      <c r="C75" s="1138"/>
      <c r="D75" s="1138"/>
      <c r="E75" s="1139"/>
      <c r="F75" s="743">
        <v>0</v>
      </c>
      <c r="G75" s="743">
        <v>0</v>
      </c>
      <c r="H75" s="744">
        <v>0</v>
      </c>
      <c r="I75" s="733">
        <v>0</v>
      </c>
    </row>
    <row r="76" spans="1:9" ht="12.75">
      <c r="A76" s="742"/>
      <c r="B76" s="1137" t="s">
        <v>888</v>
      </c>
      <c r="C76" s="1138"/>
      <c r="D76" s="1138"/>
      <c r="E76" s="1139"/>
      <c r="F76" s="749">
        <v>3</v>
      </c>
      <c r="G76" s="749">
        <v>3</v>
      </c>
      <c r="H76" s="750">
        <v>3</v>
      </c>
      <c r="I76" s="734">
        <v>100</v>
      </c>
    </row>
    <row r="77" spans="1:9" ht="12.75">
      <c r="A77" s="742"/>
      <c r="B77" s="1317"/>
      <c r="C77" s="1318"/>
      <c r="D77" s="1318"/>
      <c r="E77" s="1319"/>
      <c r="F77" s="737"/>
      <c r="G77" s="737"/>
      <c r="H77" s="738"/>
      <c r="I77" s="734"/>
    </row>
    <row r="78" spans="1:9" ht="12.75">
      <c r="A78" s="157" t="s">
        <v>754</v>
      </c>
      <c r="B78" s="1320" t="s">
        <v>533</v>
      </c>
      <c r="C78" s="1301"/>
      <c r="D78" s="1301"/>
      <c r="E78" s="1302"/>
      <c r="F78" s="737"/>
      <c r="G78" s="737"/>
      <c r="H78" s="738"/>
      <c r="I78" s="734"/>
    </row>
    <row r="79" spans="1:9" ht="12.75">
      <c r="A79" s="742"/>
      <c r="B79" s="1134" t="s">
        <v>830</v>
      </c>
      <c r="C79" s="1135"/>
      <c r="D79" s="1135"/>
      <c r="E79" s="1136"/>
      <c r="F79" s="739">
        <f>SUM(F80:F82)</f>
        <v>650</v>
      </c>
      <c r="G79" s="739">
        <f>SUM(G80:G82)</f>
        <v>650</v>
      </c>
      <c r="H79" s="739">
        <f>SUM(H80:H82)</f>
        <v>650</v>
      </c>
      <c r="I79" s="733">
        <f>H79/G79*100</f>
        <v>100</v>
      </c>
    </row>
    <row r="80" spans="1:9" ht="12.75">
      <c r="A80" s="742"/>
      <c r="B80" s="1137" t="s">
        <v>889</v>
      </c>
      <c r="C80" s="1138"/>
      <c r="D80" s="1138"/>
      <c r="E80" s="1139"/>
      <c r="F80" s="740">
        <v>0</v>
      </c>
      <c r="G80" s="740">
        <v>0</v>
      </c>
      <c r="H80" s="741">
        <v>0</v>
      </c>
      <c r="I80" s="769">
        <v>0</v>
      </c>
    </row>
    <row r="81" spans="1:9" ht="12.75">
      <c r="A81" s="742"/>
      <c r="B81" s="1137" t="s">
        <v>534</v>
      </c>
      <c r="C81" s="833"/>
      <c r="D81" s="833"/>
      <c r="E81" s="834"/>
      <c r="F81" s="740">
        <v>650</v>
      </c>
      <c r="G81" s="740">
        <v>650</v>
      </c>
      <c r="H81" s="741">
        <v>650</v>
      </c>
      <c r="I81" s="769">
        <f>H81/G81*100</f>
        <v>100</v>
      </c>
    </row>
    <row r="82" spans="1:9" ht="12.75">
      <c r="A82" s="742"/>
      <c r="B82" s="1137" t="s">
        <v>890</v>
      </c>
      <c r="C82" s="1138"/>
      <c r="D82" s="1138"/>
      <c r="E82" s="1139"/>
      <c r="F82" s="740">
        <v>0</v>
      </c>
      <c r="G82" s="740">
        <v>0</v>
      </c>
      <c r="H82" s="741">
        <v>0</v>
      </c>
      <c r="I82" s="769">
        <v>0</v>
      </c>
    </row>
    <row r="83" spans="1:9" ht="12.75">
      <c r="A83" s="742"/>
      <c r="B83" s="1134" t="s">
        <v>832</v>
      </c>
      <c r="C83" s="1135"/>
      <c r="D83" s="1135"/>
      <c r="E83" s="1136"/>
      <c r="F83" s="739">
        <f>SUM(F84:F90)</f>
        <v>650</v>
      </c>
      <c r="G83" s="739">
        <f>SUM(G84:G90)</f>
        <v>650</v>
      </c>
      <c r="H83" s="739">
        <f>SUM(H84:H90)</f>
        <v>617</v>
      </c>
      <c r="I83" s="733">
        <f>H83/G83*100</f>
        <v>94.92307692307692</v>
      </c>
    </row>
    <row r="84" spans="1:9" ht="12.75">
      <c r="A84" s="742"/>
      <c r="B84" s="1137" t="s">
        <v>867</v>
      </c>
      <c r="C84" s="1138"/>
      <c r="D84" s="1138"/>
      <c r="E84" s="1139"/>
      <c r="F84" s="740">
        <v>0</v>
      </c>
      <c r="G84" s="740">
        <v>0</v>
      </c>
      <c r="H84" s="741">
        <v>0</v>
      </c>
      <c r="I84" s="734">
        <v>0</v>
      </c>
    </row>
    <row r="85" spans="1:9" ht="12.75">
      <c r="A85" s="742"/>
      <c r="B85" s="1137" t="s">
        <v>881</v>
      </c>
      <c r="C85" s="1138"/>
      <c r="D85" s="1138"/>
      <c r="E85" s="1139"/>
      <c r="F85" s="740">
        <v>0</v>
      </c>
      <c r="G85" s="740">
        <v>0</v>
      </c>
      <c r="H85" s="741">
        <v>0</v>
      </c>
      <c r="I85" s="734">
        <v>0</v>
      </c>
    </row>
    <row r="86" spans="1:9" ht="12.75">
      <c r="A86" s="742"/>
      <c r="B86" s="1137" t="s">
        <v>882</v>
      </c>
      <c r="C86" s="1138"/>
      <c r="D86" s="1138"/>
      <c r="E86" s="1139"/>
      <c r="F86" s="740">
        <v>650</v>
      </c>
      <c r="G86" s="740">
        <v>650</v>
      </c>
      <c r="H86" s="741">
        <v>617</v>
      </c>
      <c r="I86" s="734">
        <f>H86/G86*100</f>
        <v>94.92307692307692</v>
      </c>
    </row>
    <row r="87" spans="1:9" ht="12.75">
      <c r="A87" s="742"/>
      <c r="B87" s="1137" t="s">
        <v>884</v>
      </c>
      <c r="C87" s="1138"/>
      <c r="D87" s="1138"/>
      <c r="E87" s="1139"/>
      <c r="F87" s="743">
        <v>0</v>
      </c>
      <c r="G87" s="743">
        <v>0</v>
      </c>
      <c r="H87" s="744">
        <v>0</v>
      </c>
      <c r="I87" s="734">
        <v>0</v>
      </c>
    </row>
    <row r="88" spans="1:9" ht="12.75">
      <c r="A88" s="742"/>
      <c r="B88" s="1137" t="s">
        <v>885</v>
      </c>
      <c r="C88" s="1138"/>
      <c r="D88" s="1138"/>
      <c r="E88" s="1139"/>
      <c r="F88" s="743">
        <v>0</v>
      </c>
      <c r="G88" s="743">
        <v>0</v>
      </c>
      <c r="H88" s="744">
        <v>0</v>
      </c>
      <c r="I88" s="734">
        <v>0</v>
      </c>
    </row>
    <row r="89" spans="1:9" ht="12.75">
      <c r="A89" s="742"/>
      <c r="B89" s="1137" t="s">
        <v>886</v>
      </c>
      <c r="C89" s="1138"/>
      <c r="D89" s="1138"/>
      <c r="E89" s="1139"/>
      <c r="F89" s="743">
        <v>0</v>
      </c>
      <c r="G89" s="743">
        <v>0</v>
      </c>
      <c r="H89" s="744">
        <v>0</v>
      </c>
      <c r="I89" s="734">
        <v>0</v>
      </c>
    </row>
    <row r="90" spans="1:9" ht="12.75">
      <c r="A90" s="742"/>
      <c r="B90" s="1137" t="s">
        <v>887</v>
      </c>
      <c r="C90" s="1138"/>
      <c r="D90" s="1138"/>
      <c r="E90" s="1139"/>
      <c r="F90" s="743">
        <v>0</v>
      </c>
      <c r="G90" s="743">
        <v>0</v>
      </c>
      <c r="H90" s="744">
        <v>0</v>
      </c>
      <c r="I90" s="734">
        <v>0</v>
      </c>
    </row>
    <row r="91" spans="1:9" ht="12.75">
      <c r="A91" s="742"/>
      <c r="B91" s="1137" t="s">
        <v>888</v>
      </c>
      <c r="C91" s="1138"/>
      <c r="D91" s="1138"/>
      <c r="E91" s="1139"/>
      <c r="F91" s="770">
        <v>0</v>
      </c>
      <c r="G91" s="770">
        <v>0</v>
      </c>
      <c r="H91" s="771">
        <v>0</v>
      </c>
      <c r="I91" s="734">
        <v>0</v>
      </c>
    </row>
    <row r="92" spans="1:9" ht="12.75">
      <c r="A92" s="742"/>
      <c r="B92" s="1317"/>
      <c r="C92" s="1318"/>
      <c r="D92" s="1318"/>
      <c r="E92" s="1319"/>
      <c r="F92" s="737"/>
      <c r="G92" s="737"/>
      <c r="H92" s="738"/>
      <c r="I92" s="734"/>
    </row>
    <row r="93" spans="1:9" ht="12.75">
      <c r="A93" s="157" t="s">
        <v>757</v>
      </c>
      <c r="B93" s="1320" t="s">
        <v>535</v>
      </c>
      <c r="C93" s="1301"/>
      <c r="D93" s="1301"/>
      <c r="E93" s="1302"/>
      <c r="F93" s="737"/>
      <c r="G93" s="737"/>
      <c r="H93" s="738"/>
      <c r="I93" s="734"/>
    </row>
    <row r="94" spans="1:9" ht="12.75">
      <c r="A94" s="742"/>
      <c r="B94" s="1134" t="s">
        <v>830</v>
      </c>
      <c r="C94" s="1135"/>
      <c r="D94" s="1135"/>
      <c r="E94" s="1136"/>
      <c r="F94" s="739">
        <f>SUM(F95:F96)</f>
        <v>1348</v>
      </c>
      <c r="G94" s="739">
        <f>SUM(G95:G96)</f>
        <v>1348</v>
      </c>
      <c r="H94" s="739">
        <f>SUM(H95:H96)</f>
        <v>1150</v>
      </c>
      <c r="I94" s="733">
        <f>H94/G94*100</f>
        <v>85.31157270029674</v>
      </c>
    </row>
    <row r="95" spans="1:9" ht="12.75">
      <c r="A95" s="742"/>
      <c r="B95" s="1137" t="s">
        <v>536</v>
      </c>
      <c r="C95" s="1138"/>
      <c r="D95" s="1138"/>
      <c r="E95" s="1139"/>
      <c r="F95" s="740">
        <v>0</v>
      </c>
      <c r="G95" s="740">
        <v>0</v>
      </c>
      <c r="H95" s="741">
        <v>0</v>
      </c>
      <c r="I95" s="734">
        <v>0</v>
      </c>
    </row>
    <row r="96" spans="1:9" ht="12.75">
      <c r="A96" s="742"/>
      <c r="B96" s="1137" t="s">
        <v>890</v>
      </c>
      <c r="C96" s="1138"/>
      <c r="D96" s="1138"/>
      <c r="E96" s="1139"/>
      <c r="F96" s="740">
        <v>1348</v>
      </c>
      <c r="G96" s="740">
        <v>1348</v>
      </c>
      <c r="H96" s="741">
        <v>1150</v>
      </c>
      <c r="I96" s="734">
        <f>H96/G96*100</f>
        <v>85.31157270029674</v>
      </c>
    </row>
    <row r="97" spans="1:9" ht="12.75">
      <c r="A97" s="742"/>
      <c r="B97" s="1134" t="s">
        <v>832</v>
      </c>
      <c r="C97" s="1135"/>
      <c r="D97" s="1135"/>
      <c r="E97" s="1136"/>
      <c r="F97" s="739">
        <f>SUM(F98:F104)</f>
        <v>1348</v>
      </c>
      <c r="G97" s="739">
        <f>SUM(G98:G104)</f>
        <v>1348</v>
      </c>
      <c r="H97" s="739">
        <f>SUM(H98:H104)</f>
        <v>1150</v>
      </c>
      <c r="I97" s="733">
        <f>H97/G97*100</f>
        <v>85.31157270029674</v>
      </c>
    </row>
    <row r="98" spans="1:9" ht="12.75">
      <c r="A98" s="742"/>
      <c r="B98" s="1137" t="s">
        <v>867</v>
      </c>
      <c r="C98" s="1138"/>
      <c r="D98" s="1138"/>
      <c r="E98" s="1139"/>
      <c r="F98" s="740">
        <v>867</v>
      </c>
      <c r="G98" s="740">
        <v>867</v>
      </c>
      <c r="H98" s="741">
        <v>820</v>
      </c>
      <c r="I98" s="734">
        <f>H98/G98*100</f>
        <v>94.57900807381776</v>
      </c>
    </row>
    <row r="99" spans="1:9" ht="12.75">
      <c r="A99" s="742"/>
      <c r="B99" s="1137" t="s">
        <v>881</v>
      </c>
      <c r="C99" s="1138"/>
      <c r="D99" s="1138"/>
      <c r="E99" s="1139"/>
      <c r="F99" s="740">
        <v>301</v>
      </c>
      <c r="G99" s="740">
        <v>301</v>
      </c>
      <c r="H99" s="741">
        <v>242</v>
      </c>
      <c r="I99" s="734">
        <f>H99/G99*100</f>
        <v>80.39867109634552</v>
      </c>
    </row>
    <row r="100" spans="1:9" ht="12.75">
      <c r="A100" s="742"/>
      <c r="B100" s="1137" t="s">
        <v>882</v>
      </c>
      <c r="C100" s="1138"/>
      <c r="D100" s="1138"/>
      <c r="E100" s="1139"/>
      <c r="F100" s="740">
        <v>180</v>
      </c>
      <c r="G100" s="740">
        <v>180</v>
      </c>
      <c r="H100" s="741">
        <v>88</v>
      </c>
      <c r="I100" s="734">
        <f>H100/G100*100</f>
        <v>48.888888888888886</v>
      </c>
    </row>
    <row r="101" spans="1:9" ht="12.75">
      <c r="A101" s="742"/>
      <c r="B101" s="1137" t="s">
        <v>884</v>
      </c>
      <c r="C101" s="1138"/>
      <c r="D101" s="1138"/>
      <c r="E101" s="1139"/>
      <c r="F101" s="743">
        <v>0</v>
      </c>
      <c r="G101" s="743">
        <v>0</v>
      </c>
      <c r="H101" s="744">
        <v>0</v>
      </c>
      <c r="I101" s="734">
        <v>0</v>
      </c>
    </row>
    <row r="102" spans="1:9" ht="12.75">
      <c r="A102" s="742"/>
      <c r="B102" s="1137" t="s">
        <v>885</v>
      </c>
      <c r="C102" s="1138"/>
      <c r="D102" s="1138"/>
      <c r="E102" s="1139"/>
      <c r="F102" s="743">
        <v>0</v>
      </c>
      <c r="G102" s="743">
        <v>0</v>
      </c>
      <c r="H102" s="744">
        <v>0</v>
      </c>
      <c r="I102" s="734">
        <v>0</v>
      </c>
    </row>
    <row r="103" spans="1:9" ht="12.75">
      <c r="A103" s="742"/>
      <c r="B103" s="1137" t="s">
        <v>886</v>
      </c>
      <c r="C103" s="1138"/>
      <c r="D103" s="1138"/>
      <c r="E103" s="1139"/>
      <c r="F103" s="743">
        <v>0</v>
      </c>
      <c r="G103" s="743">
        <v>0</v>
      </c>
      <c r="H103" s="744">
        <v>0</v>
      </c>
      <c r="I103" s="734">
        <v>0</v>
      </c>
    </row>
    <row r="104" spans="1:9" ht="12.75">
      <c r="A104" s="742"/>
      <c r="B104" s="1137" t="s">
        <v>887</v>
      </c>
      <c r="C104" s="1138"/>
      <c r="D104" s="1138"/>
      <c r="E104" s="1139"/>
      <c r="F104" s="743">
        <v>0</v>
      </c>
      <c r="G104" s="743">
        <v>0</v>
      </c>
      <c r="H104" s="744">
        <v>0</v>
      </c>
      <c r="I104" s="734">
        <v>0</v>
      </c>
    </row>
    <row r="105" spans="1:9" ht="12.75">
      <c r="A105" s="742"/>
      <c r="B105" s="1137" t="s">
        <v>537</v>
      </c>
      <c r="C105" s="1138"/>
      <c r="D105" s="1138"/>
      <c r="E105" s="1139"/>
      <c r="F105" s="770">
        <v>2</v>
      </c>
      <c r="G105" s="770">
        <v>2</v>
      </c>
      <c r="H105" s="771">
        <v>1</v>
      </c>
      <c r="I105" s="734">
        <f>H105/G105*100</f>
        <v>50</v>
      </c>
    </row>
    <row r="106" spans="1:9" ht="12.75">
      <c r="A106" s="742"/>
      <c r="B106" s="696"/>
      <c r="C106" s="697"/>
      <c r="D106" s="697"/>
      <c r="E106" s="698"/>
      <c r="F106" s="770"/>
      <c r="G106" s="770"/>
      <c r="H106" s="771"/>
      <c r="I106" s="734"/>
    </row>
    <row r="107" spans="1:9" ht="12.75">
      <c r="A107" s="157" t="s">
        <v>760</v>
      </c>
      <c r="B107" s="1320" t="s">
        <v>538</v>
      </c>
      <c r="C107" s="1301"/>
      <c r="D107" s="1301"/>
      <c r="E107" s="1302"/>
      <c r="F107" s="737"/>
      <c r="G107" s="737"/>
      <c r="H107" s="738"/>
      <c r="I107" s="734"/>
    </row>
    <row r="108" spans="1:9" ht="12.75">
      <c r="A108" s="742"/>
      <c r="B108" s="1134" t="s">
        <v>830</v>
      </c>
      <c r="C108" s="1135"/>
      <c r="D108" s="1135"/>
      <c r="E108" s="1136"/>
      <c r="F108" s="739">
        <f>SUM(F109:F110)</f>
        <v>0</v>
      </c>
      <c r="G108" s="739">
        <f>SUM(G109:G110)</f>
        <v>5607</v>
      </c>
      <c r="H108" s="739">
        <f>SUM(H109:H110)</f>
        <v>6111</v>
      </c>
      <c r="I108" s="733">
        <f aca="true" t="shared" si="2" ref="I108:I113">H108/G108*100</f>
        <v>108.98876404494382</v>
      </c>
    </row>
    <row r="109" spans="1:9" ht="12.75">
      <c r="A109" s="742"/>
      <c r="B109" s="1137" t="s">
        <v>536</v>
      </c>
      <c r="C109" s="1138"/>
      <c r="D109" s="1138"/>
      <c r="E109" s="1139"/>
      <c r="F109" s="740">
        <v>0</v>
      </c>
      <c r="G109" s="740">
        <v>3705</v>
      </c>
      <c r="H109" s="741">
        <v>3593</v>
      </c>
      <c r="I109" s="769">
        <f t="shared" si="2"/>
        <v>96.97705802968962</v>
      </c>
    </row>
    <row r="110" spans="1:9" ht="12.75">
      <c r="A110" s="742"/>
      <c r="B110" s="1137" t="s">
        <v>890</v>
      </c>
      <c r="C110" s="1138"/>
      <c r="D110" s="1138"/>
      <c r="E110" s="1139"/>
      <c r="F110" s="740">
        <v>0</v>
      </c>
      <c r="G110" s="740">
        <v>1902</v>
      </c>
      <c r="H110" s="741">
        <v>2518</v>
      </c>
      <c r="I110" s="769">
        <f t="shared" si="2"/>
        <v>132.3869610935857</v>
      </c>
    </row>
    <row r="111" spans="1:9" ht="12.75">
      <c r="A111" s="742"/>
      <c r="B111" s="1134" t="s">
        <v>832</v>
      </c>
      <c r="C111" s="1135"/>
      <c r="D111" s="1135"/>
      <c r="E111" s="1136"/>
      <c r="F111" s="739">
        <f>SUM(F112:F118)</f>
        <v>0</v>
      </c>
      <c r="G111" s="739">
        <f>SUM(G112:G118)</f>
        <v>5607</v>
      </c>
      <c r="H111" s="739">
        <f>SUM(H112:H118)</f>
        <v>6111</v>
      </c>
      <c r="I111" s="769">
        <f t="shared" si="2"/>
        <v>108.98876404494382</v>
      </c>
    </row>
    <row r="112" spans="1:9" ht="12.75">
      <c r="A112" s="742"/>
      <c r="B112" s="1137" t="s">
        <v>867</v>
      </c>
      <c r="C112" s="1138"/>
      <c r="D112" s="1138"/>
      <c r="E112" s="1139"/>
      <c r="F112" s="740">
        <v>0</v>
      </c>
      <c r="G112" s="740">
        <v>4950</v>
      </c>
      <c r="H112" s="741">
        <v>5248</v>
      </c>
      <c r="I112" s="769">
        <f t="shared" si="2"/>
        <v>106.02020202020202</v>
      </c>
    </row>
    <row r="113" spans="1:9" ht="12.75">
      <c r="A113" s="742"/>
      <c r="B113" s="1137" t="s">
        <v>881</v>
      </c>
      <c r="C113" s="1138"/>
      <c r="D113" s="1138"/>
      <c r="E113" s="1139"/>
      <c r="F113" s="740">
        <v>0</v>
      </c>
      <c r="G113" s="740">
        <v>657</v>
      </c>
      <c r="H113" s="741">
        <v>828</v>
      </c>
      <c r="I113" s="769">
        <f t="shared" si="2"/>
        <v>126.02739726027397</v>
      </c>
    </row>
    <row r="114" spans="1:9" ht="12.75">
      <c r="A114" s="742"/>
      <c r="B114" s="1137" t="s">
        <v>882</v>
      </c>
      <c r="C114" s="1138"/>
      <c r="D114" s="1138"/>
      <c r="E114" s="1139"/>
      <c r="F114" s="743">
        <v>0</v>
      </c>
      <c r="G114" s="743">
        <v>0</v>
      </c>
      <c r="H114" s="744">
        <v>35</v>
      </c>
      <c r="I114" s="769">
        <v>0</v>
      </c>
    </row>
    <row r="115" spans="1:9" ht="12.75">
      <c r="A115" s="742"/>
      <c r="B115" s="1137" t="s">
        <v>884</v>
      </c>
      <c r="C115" s="1138"/>
      <c r="D115" s="1138"/>
      <c r="E115" s="1139"/>
      <c r="F115" s="743">
        <v>0</v>
      </c>
      <c r="G115" s="743">
        <v>0</v>
      </c>
      <c r="H115" s="744">
        <v>0</v>
      </c>
      <c r="I115" s="769">
        <v>0</v>
      </c>
    </row>
    <row r="116" spans="1:9" ht="12.75">
      <c r="A116" s="742"/>
      <c r="B116" s="1137" t="s">
        <v>885</v>
      </c>
      <c r="C116" s="1138"/>
      <c r="D116" s="1138"/>
      <c r="E116" s="1139"/>
      <c r="F116" s="743">
        <v>0</v>
      </c>
      <c r="G116" s="743">
        <v>0</v>
      </c>
      <c r="H116" s="744">
        <v>0</v>
      </c>
      <c r="I116" s="769">
        <v>0</v>
      </c>
    </row>
    <row r="117" spans="1:9" ht="12.75">
      <c r="A117" s="742"/>
      <c r="B117" s="1137" t="s">
        <v>886</v>
      </c>
      <c r="C117" s="1138"/>
      <c r="D117" s="1138"/>
      <c r="E117" s="1139"/>
      <c r="F117" s="743">
        <v>0</v>
      </c>
      <c r="G117" s="743">
        <v>0</v>
      </c>
      <c r="H117" s="744">
        <v>0</v>
      </c>
      <c r="I117" s="769">
        <v>0</v>
      </c>
    </row>
    <row r="118" spans="1:9" ht="12.75">
      <c r="A118" s="742"/>
      <c r="B118" s="1137" t="s">
        <v>887</v>
      </c>
      <c r="C118" s="1138"/>
      <c r="D118" s="1138"/>
      <c r="E118" s="1139"/>
      <c r="F118" s="743">
        <v>0</v>
      </c>
      <c r="G118" s="743">
        <v>0</v>
      </c>
      <c r="H118" s="744">
        <v>0</v>
      </c>
      <c r="I118" s="769">
        <v>0</v>
      </c>
    </row>
    <row r="119" spans="1:9" ht="13.5" thickBot="1">
      <c r="A119" s="742"/>
      <c r="B119" s="1137" t="s">
        <v>539</v>
      </c>
      <c r="C119" s="1138"/>
      <c r="D119" s="1138"/>
      <c r="E119" s="1139"/>
      <c r="F119" s="745">
        <v>0</v>
      </c>
      <c r="G119" s="745">
        <v>1</v>
      </c>
      <c r="H119" s="746">
        <v>5</v>
      </c>
      <c r="I119" s="734">
        <f>H119/G119*100</f>
        <v>500</v>
      </c>
    </row>
    <row r="120" spans="1:9" ht="13.5" thickTop="1">
      <c r="A120" s="757"/>
      <c r="B120" s="758"/>
      <c r="C120" s="758"/>
      <c r="D120" s="758"/>
      <c r="E120" s="758"/>
      <c r="F120" s="772"/>
      <c r="G120" s="772"/>
      <c r="H120" s="772"/>
      <c r="I120" s="760"/>
    </row>
    <row r="121" spans="1:9" ht="12.75">
      <c r="A121" s="761"/>
      <c r="B121" s="697"/>
      <c r="C121" s="697"/>
      <c r="D121" s="697"/>
      <c r="E121" s="697"/>
      <c r="F121" s="773"/>
      <c r="G121" s="773"/>
      <c r="H121" s="773"/>
      <c r="I121" s="763"/>
    </row>
    <row r="122" spans="1:9" ht="12.75">
      <c r="A122" s="761"/>
      <c r="B122" s="697"/>
      <c r="C122" s="697"/>
      <c r="D122" s="697"/>
      <c r="E122" s="697"/>
      <c r="F122" s="773"/>
      <c r="G122" s="773"/>
      <c r="H122" s="773"/>
      <c r="I122" s="763"/>
    </row>
    <row r="123" spans="1:9" ht="12.75">
      <c r="A123" s="761"/>
      <c r="B123" s="697"/>
      <c r="C123" s="697"/>
      <c r="D123" s="697"/>
      <c r="E123" s="697"/>
      <c r="F123" s="773"/>
      <c r="G123" s="773"/>
      <c r="H123" s="773"/>
      <c r="I123" s="763"/>
    </row>
    <row r="124" spans="1:9" ht="12.75">
      <c r="A124" s="761"/>
      <c r="B124" s="697"/>
      <c r="C124" s="697"/>
      <c r="D124" s="697"/>
      <c r="E124" s="697"/>
      <c r="F124" s="773"/>
      <c r="G124" s="773"/>
      <c r="H124" s="773"/>
      <c r="I124" s="763"/>
    </row>
    <row r="125" spans="1:9" ht="12.75">
      <c r="A125" s="761"/>
      <c r="B125" s="1138"/>
      <c r="C125" s="1138"/>
      <c r="D125" s="1138"/>
      <c r="E125" s="1138"/>
      <c r="F125" s="773"/>
      <c r="G125" s="773"/>
      <c r="H125" s="773"/>
      <c r="I125" s="763"/>
    </row>
    <row r="126" spans="1:9" ht="15.75">
      <c r="A126" s="761"/>
      <c r="B126" s="1138"/>
      <c r="C126" s="1138"/>
      <c r="D126" s="1138"/>
      <c r="E126" s="1138"/>
      <c r="F126" s="773"/>
      <c r="G126" s="1334" t="s">
        <v>540</v>
      </c>
      <c r="H126" s="831"/>
      <c r="I126" s="831"/>
    </row>
    <row r="127" spans="1:9" ht="12.75">
      <c r="A127" s="761"/>
      <c r="B127" s="1138"/>
      <c r="C127" s="1138"/>
      <c r="D127" s="1138"/>
      <c r="E127" s="1138"/>
      <c r="F127" s="773"/>
      <c r="G127" s="773"/>
      <c r="H127" s="773"/>
      <c r="I127" s="763"/>
    </row>
    <row r="128" spans="1:9" ht="13.5" thickBot="1">
      <c r="A128" s="774"/>
      <c r="B128" s="1322"/>
      <c r="C128" s="1322"/>
      <c r="D128" s="1322"/>
      <c r="E128" s="1322"/>
      <c r="F128" s="776"/>
      <c r="G128" s="776"/>
      <c r="H128" s="776"/>
      <c r="I128" s="777" t="s">
        <v>719</v>
      </c>
    </row>
    <row r="129" spans="1:9" ht="13.5" thickTop="1">
      <c r="A129" s="157" t="s">
        <v>765</v>
      </c>
      <c r="B129" s="1320" t="s">
        <v>541</v>
      </c>
      <c r="C129" s="1301"/>
      <c r="D129" s="1301"/>
      <c r="E129" s="1302"/>
      <c r="F129" s="737"/>
      <c r="G129" s="737"/>
      <c r="H129" s="738"/>
      <c r="I129" s="734"/>
    </row>
    <row r="130" spans="1:9" ht="12.75">
      <c r="A130" s="742"/>
      <c r="B130" s="1134" t="s">
        <v>830</v>
      </c>
      <c r="C130" s="1135"/>
      <c r="D130" s="1135"/>
      <c r="E130" s="1136"/>
      <c r="F130" s="739">
        <f>SUM(F131:F132)</f>
        <v>27583</v>
      </c>
      <c r="G130" s="739">
        <f>SUM(G131:G132)</f>
        <v>27129</v>
      </c>
      <c r="H130" s="739">
        <f>SUM(H131:H132)</f>
        <v>28856</v>
      </c>
      <c r="I130" s="733">
        <f>H130/G130*100</f>
        <v>106.36588152899111</v>
      </c>
    </row>
    <row r="131" spans="1:9" ht="12.75">
      <c r="A131" s="742"/>
      <c r="B131" s="1137" t="s">
        <v>889</v>
      </c>
      <c r="C131" s="1138"/>
      <c r="D131" s="1138"/>
      <c r="E131" s="1139"/>
      <c r="F131" s="740">
        <v>2040</v>
      </c>
      <c r="G131" s="740">
        <v>2040</v>
      </c>
      <c r="H131" s="741">
        <v>3303</v>
      </c>
      <c r="I131" s="769">
        <f>H131/G131*100</f>
        <v>161.91176470588235</v>
      </c>
    </row>
    <row r="132" spans="1:9" ht="12.75">
      <c r="A132" s="742"/>
      <c r="B132" s="1137" t="s">
        <v>890</v>
      </c>
      <c r="C132" s="1138"/>
      <c r="D132" s="1138"/>
      <c r="E132" s="1139"/>
      <c r="F132" s="743">
        <v>25543</v>
      </c>
      <c r="G132" s="743">
        <v>25089</v>
      </c>
      <c r="H132" s="744">
        <v>25553</v>
      </c>
      <c r="I132" s="769">
        <f>H132/G132*100</f>
        <v>101.84941607875962</v>
      </c>
    </row>
    <row r="133" spans="1:9" ht="12.75">
      <c r="A133" s="742"/>
      <c r="B133" s="1134" t="s">
        <v>832</v>
      </c>
      <c r="C133" s="1135"/>
      <c r="D133" s="1135"/>
      <c r="E133" s="1136"/>
      <c r="F133" s="739">
        <f>SUM(F134:F140)</f>
        <v>27583</v>
      </c>
      <c r="G133" s="739">
        <f>SUM(G134:G140)</f>
        <v>27129</v>
      </c>
      <c r="H133" s="739">
        <f>SUM(H134:H140)</f>
        <v>28856</v>
      </c>
      <c r="I133" s="733">
        <f>H133/G133*100</f>
        <v>106.36588152899111</v>
      </c>
    </row>
    <row r="134" spans="1:9" ht="12.75">
      <c r="A134" s="742"/>
      <c r="B134" s="1137" t="s">
        <v>867</v>
      </c>
      <c r="C134" s="1138"/>
      <c r="D134" s="1138"/>
      <c r="E134" s="1139"/>
      <c r="F134" s="740">
        <v>0</v>
      </c>
      <c r="G134" s="740">
        <v>0</v>
      </c>
      <c r="H134" s="741">
        <v>90</v>
      </c>
      <c r="I134" s="734">
        <v>0</v>
      </c>
    </row>
    <row r="135" spans="1:9" ht="12.75">
      <c r="A135" s="742"/>
      <c r="B135" s="1137" t="s">
        <v>881</v>
      </c>
      <c r="C135" s="1138"/>
      <c r="D135" s="1138"/>
      <c r="E135" s="1139"/>
      <c r="F135" s="740">
        <v>0</v>
      </c>
      <c r="G135" s="740">
        <v>0</v>
      </c>
      <c r="H135" s="741">
        <v>8</v>
      </c>
      <c r="I135" s="734">
        <v>0</v>
      </c>
    </row>
    <row r="136" spans="1:9" ht="12.75">
      <c r="A136" s="742"/>
      <c r="B136" s="1137" t="s">
        <v>882</v>
      </c>
      <c r="C136" s="1138"/>
      <c r="D136" s="1138"/>
      <c r="E136" s="1139"/>
      <c r="F136" s="740">
        <v>27583</v>
      </c>
      <c r="G136" s="740">
        <v>27129</v>
      </c>
      <c r="H136" s="741">
        <v>26377</v>
      </c>
      <c r="I136" s="734">
        <f>H136/G136*100</f>
        <v>97.22805853514689</v>
      </c>
    </row>
    <row r="137" spans="1:9" ht="12.75">
      <c r="A137" s="742"/>
      <c r="B137" s="1137" t="s">
        <v>884</v>
      </c>
      <c r="C137" s="1138"/>
      <c r="D137" s="1138"/>
      <c r="E137" s="1139"/>
      <c r="F137" s="743">
        <v>0</v>
      </c>
      <c r="G137" s="743">
        <v>0</v>
      </c>
      <c r="H137" s="744">
        <v>0</v>
      </c>
      <c r="I137" s="734">
        <v>0</v>
      </c>
    </row>
    <row r="138" spans="1:9" ht="12.75">
      <c r="A138" s="742"/>
      <c r="B138" s="1137" t="s">
        <v>885</v>
      </c>
      <c r="C138" s="1138"/>
      <c r="D138" s="1138"/>
      <c r="E138" s="1139"/>
      <c r="F138" s="743">
        <v>0</v>
      </c>
      <c r="G138" s="743">
        <v>0</v>
      </c>
      <c r="H138" s="744">
        <v>1145</v>
      </c>
      <c r="I138" s="734">
        <v>0</v>
      </c>
    </row>
    <row r="139" spans="1:9" ht="12.75">
      <c r="A139" s="742"/>
      <c r="B139" s="1137" t="s">
        <v>886</v>
      </c>
      <c r="C139" s="1138"/>
      <c r="D139" s="1138"/>
      <c r="E139" s="1139"/>
      <c r="F139" s="743">
        <v>0</v>
      </c>
      <c r="G139" s="743">
        <v>0</v>
      </c>
      <c r="H139" s="744">
        <v>1236</v>
      </c>
      <c r="I139" s="734">
        <v>0</v>
      </c>
    </row>
    <row r="140" spans="1:9" ht="12.75">
      <c r="A140" s="742"/>
      <c r="B140" s="1137" t="s">
        <v>887</v>
      </c>
      <c r="C140" s="1138"/>
      <c r="D140" s="1138"/>
      <c r="E140" s="1139"/>
      <c r="F140" s="743">
        <v>0</v>
      </c>
      <c r="G140" s="743">
        <v>0</v>
      </c>
      <c r="H140" s="744">
        <v>0</v>
      </c>
      <c r="I140" s="734">
        <v>0</v>
      </c>
    </row>
    <row r="141" spans="1:9" ht="12.75">
      <c r="A141" s="742"/>
      <c r="B141" s="1137" t="s">
        <v>888</v>
      </c>
      <c r="C141" s="1138"/>
      <c r="D141" s="1138"/>
      <c r="E141" s="1139"/>
      <c r="F141" s="770">
        <v>0</v>
      </c>
      <c r="G141" s="770">
        <v>0</v>
      </c>
      <c r="H141" s="771">
        <v>0</v>
      </c>
      <c r="I141" s="734">
        <v>0</v>
      </c>
    </row>
    <row r="142" spans="1:9" ht="12.75">
      <c r="A142" s="742"/>
      <c r="B142" s="1317"/>
      <c r="C142" s="1318"/>
      <c r="D142" s="1318"/>
      <c r="E142" s="1319"/>
      <c r="F142" s="737"/>
      <c r="G142" s="737"/>
      <c r="H142" s="738"/>
      <c r="I142" s="734"/>
    </row>
    <row r="143" spans="1:9" ht="12.75">
      <c r="A143" s="157" t="s">
        <v>769</v>
      </c>
      <c r="B143" s="1320" t="s">
        <v>542</v>
      </c>
      <c r="C143" s="1301"/>
      <c r="D143" s="1301"/>
      <c r="E143" s="1302"/>
      <c r="F143" s="737"/>
      <c r="G143" s="737"/>
      <c r="H143" s="738"/>
      <c r="I143" s="734"/>
    </row>
    <row r="144" spans="1:9" ht="12.75">
      <c r="A144" s="742"/>
      <c r="B144" s="1134" t="s">
        <v>830</v>
      </c>
      <c r="C144" s="1135"/>
      <c r="D144" s="1135"/>
      <c r="E144" s="1136"/>
      <c r="F144" s="739">
        <f>SUM(F145:F146)</f>
        <v>19755</v>
      </c>
      <c r="G144" s="739">
        <f>SUM(G145:G146)</f>
        <v>18773</v>
      </c>
      <c r="H144" s="739">
        <f>SUM(H145:H146)</f>
        <v>18298</v>
      </c>
      <c r="I144" s="733">
        <f>H144/G144*100</f>
        <v>97.46977041495765</v>
      </c>
    </row>
    <row r="145" spans="1:9" ht="12.75">
      <c r="A145" s="742"/>
      <c r="B145" s="1137" t="s">
        <v>889</v>
      </c>
      <c r="C145" s="1138"/>
      <c r="D145" s="1138"/>
      <c r="E145" s="1139"/>
      <c r="F145" s="743">
        <v>0</v>
      </c>
      <c r="G145" s="743">
        <v>0</v>
      </c>
      <c r="H145" s="744">
        <v>0</v>
      </c>
      <c r="I145" s="734">
        <v>0</v>
      </c>
    </row>
    <row r="146" spans="1:9" ht="12.75">
      <c r="A146" s="742"/>
      <c r="B146" s="1137" t="s">
        <v>890</v>
      </c>
      <c r="C146" s="1138"/>
      <c r="D146" s="1138"/>
      <c r="E146" s="1139"/>
      <c r="F146" s="740">
        <v>19755</v>
      </c>
      <c r="G146" s="740">
        <v>18773</v>
      </c>
      <c r="H146" s="741">
        <v>18298</v>
      </c>
      <c r="I146" s="734">
        <f>H146/G146*100</f>
        <v>97.46977041495765</v>
      </c>
    </row>
    <row r="147" spans="1:9" ht="12.75">
      <c r="A147" s="742"/>
      <c r="B147" s="1134" t="s">
        <v>832</v>
      </c>
      <c r="C147" s="1135"/>
      <c r="D147" s="1135"/>
      <c r="E147" s="1136"/>
      <c r="F147" s="739">
        <f>SUM(F148:F154)</f>
        <v>19755</v>
      </c>
      <c r="G147" s="739">
        <f>SUM(G148:G154)</f>
        <v>18773</v>
      </c>
      <c r="H147" s="739">
        <f>SUM(H148:H154)</f>
        <v>18298</v>
      </c>
      <c r="I147" s="733">
        <f>H147/G147*100</f>
        <v>97.46977041495765</v>
      </c>
    </row>
    <row r="148" spans="1:9" ht="12.75">
      <c r="A148" s="742"/>
      <c r="B148" s="1137" t="s">
        <v>867</v>
      </c>
      <c r="C148" s="1138"/>
      <c r="D148" s="1138"/>
      <c r="E148" s="1139"/>
      <c r="F148" s="740">
        <v>13429</v>
      </c>
      <c r="G148" s="740">
        <v>13429</v>
      </c>
      <c r="H148" s="741">
        <v>12090</v>
      </c>
      <c r="I148" s="734">
        <f>H148/G148*100</f>
        <v>90.02904162633108</v>
      </c>
    </row>
    <row r="149" spans="1:9" ht="12.75">
      <c r="A149" s="742"/>
      <c r="B149" s="1137" t="s">
        <v>881</v>
      </c>
      <c r="C149" s="1138"/>
      <c r="D149" s="1138"/>
      <c r="E149" s="1139"/>
      <c r="F149" s="740">
        <v>4366</v>
      </c>
      <c r="G149" s="740">
        <v>3384</v>
      </c>
      <c r="H149" s="741">
        <v>3788</v>
      </c>
      <c r="I149" s="734">
        <f>H149/G149*100</f>
        <v>111.9385342789598</v>
      </c>
    </row>
    <row r="150" spans="1:9" ht="12.75">
      <c r="A150" s="742"/>
      <c r="B150" s="1137" t="s">
        <v>882</v>
      </c>
      <c r="C150" s="1138"/>
      <c r="D150" s="1138"/>
      <c r="E150" s="1139"/>
      <c r="F150" s="740">
        <v>1960</v>
      </c>
      <c r="G150" s="740">
        <v>1960</v>
      </c>
      <c r="H150" s="741">
        <v>2420</v>
      </c>
      <c r="I150" s="734">
        <f>H150/G150*100</f>
        <v>123.46938775510203</v>
      </c>
    </row>
    <row r="151" spans="1:9" ht="12.75">
      <c r="A151" s="742"/>
      <c r="B151" s="1137" t="s">
        <v>884</v>
      </c>
      <c r="C151" s="1138"/>
      <c r="D151" s="1138"/>
      <c r="E151" s="1139"/>
      <c r="F151" s="778">
        <v>0</v>
      </c>
      <c r="G151" s="778">
        <v>0</v>
      </c>
      <c r="H151" s="779">
        <v>0</v>
      </c>
      <c r="I151" s="734">
        <v>0</v>
      </c>
    </row>
    <row r="152" spans="1:9" ht="12.75">
      <c r="A152" s="742"/>
      <c r="B152" s="1137" t="s">
        <v>885</v>
      </c>
      <c r="C152" s="1138"/>
      <c r="D152" s="1138"/>
      <c r="E152" s="1139"/>
      <c r="F152" s="778">
        <v>0</v>
      </c>
      <c r="G152" s="778">
        <v>0</v>
      </c>
      <c r="H152" s="779">
        <v>0</v>
      </c>
      <c r="I152" s="734">
        <v>0</v>
      </c>
    </row>
    <row r="153" spans="1:9" ht="12.75">
      <c r="A153" s="742"/>
      <c r="B153" s="1137" t="s">
        <v>886</v>
      </c>
      <c r="C153" s="1138"/>
      <c r="D153" s="1138"/>
      <c r="E153" s="1139"/>
      <c r="F153" s="778">
        <v>0</v>
      </c>
      <c r="G153" s="778">
        <v>0</v>
      </c>
      <c r="H153" s="779">
        <v>0</v>
      </c>
      <c r="I153" s="734">
        <v>0</v>
      </c>
    </row>
    <row r="154" spans="1:9" ht="12.75">
      <c r="A154" s="742"/>
      <c r="B154" s="1137" t="s">
        <v>887</v>
      </c>
      <c r="C154" s="1138"/>
      <c r="D154" s="1138"/>
      <c r="E154" s="1139"/>
      <c r="F154" s="778">
        <v>0</v>
      </c>
      <c r="G154" s="778">
        <v>0</v>
      </c>
      <c r="H154" s="779">
        <v>0</v>
      </c>
      <c r="I154" s="734">
        <v>0</v>
      </c>
    </row>
    <row r="155" spans="1:9" ht="12.75">
      <c r="A155" s="742"/>
      <c r="B155" s="1137" t="s">
        <v>888</v>
      </c>
      <c r="C155" s="1138"/>
      <c r="D155" s="1138"/>
      <c r="E155" s="1139"/>
      <c r="F155" s="770">
        <v>9</v>
      </c>
      <c r="G155" s="770">
        <v>9</v>
      </c>
      <c r="H155" s="771">
        <v>9</v>
      </c>
      <c r="I155" s="734">
        <v>100</v>
      </c>
    </row>
    <row r="156" spans="1:9" ht="12.75">
      <c r="A156" s="780"/>
      <c r="B156" s="1317"/>
      <c r="C156" s="1318"/>
      <c r="D156" s="1318"/>
      <c r="E156" s="1319"/>
      <c r="F156" s="737"/>
      <c r="G156" s="737"/>
      <c r="H156" s="738"/>
      <c r="I156" s="734"/>
    </row>
    <row r="157" spans="1:9" ht="12.75">
      <c r="A157" s="157" t="s">
        <v>774</v>
      </c>
      <c r="B157" s="1320" t="s">
        <v>543</v>
      </c>
      <c r="C157" s="1301"/>
      <c r="D157" s="1301"/>
      <c r="E157" s="1302"/>
      <c r="F157" s="737"/>
      <c r="G157" s="737"/>
      <c r="H157" s="738"/>
      <c r="I157" s="734"/>
    </row>
    <row r="158" spans="1:9" ht="12.75">
      <c r="A158" s="742"/>
      <c r="B158" s="1134" t="s">
        <v>830</v>
      </c>
      <c r="C158" s="1135"/>
      <c r="D158" s="1135"/>
      <c r="E158" s="1136"/>
      <c r="F158" s="739">
        <f>SUM(F159:F160)</f>
        <v>0</v>
      </c>
      <c r="G158" s="739">
        <f>SUM(G159:G160)</f>
        <v>40082</v>
      </c>
      <c r="H158" s="739">
        <f>SUM(H159:H160)</f>
        <v>40467</v>
      </c>
      <c r="I158" s="733">
        <f>H158/G158*100</f>
        <v>100.96053091163115</v>
      </c>
    </row>
    <row r="159" spans="1:9" ht="12.75">
      <c r="A159" s="742"/>
      <c r="B159" s="1137" t="s">
        <v>536</v>
      </c>
      <c r="C159" s="1138"/>
      <c r="D159" s="1138"/>
      <c r="E159" s="1139"/>
      <c r="F159" s="740">
        <v>0</v>
      </c>
      <c r="G159" s="740">
        <v>0</v>
      </c>
      <c r="H159" s="741">
        <v>0</v>
      </c>
      <c r="I159" s="734">
        <v>0</v>
      </c>
    </row>
    <row r="160" spans="1:9" ht="12.75">
      <c r="A160" s="742"/>
      <c r="B160" s="1137" t="s">
        <v>890</v>
      </c>
      <c r="C160" s="1138"/>
      <c r="D160" s="1138"/>
      <c r="E160" s="1139"/>
      <c r="F160" s="740">
        <v>0</v>
      </c>
      <c r="G160" s="740">
        <v>40082</v>
      </c>
      <c r="H160" s="741">
        <v>40467</v>
      </c>
      <c r="I160" s="734">
        <f>H160/G160*100</f>
        <v>100.96053091163115</v>
      </c>
    </row>
    <row r="161" spans="1:9" ht="12.75">
      <c r="A161" s="742"/>
      <c r="B161" s="1134" t="s">
        <v>832</v>
      </c>
      <c r="C161" s="1135"/>
      <c r="D161" s="1135"/>
      <c r="E161" s="1136"/>
      <c r="F161" s="739">
        <f>SUM(F162:F168)</f>
        <v>0</v>
      </c>
      <c r="G161" s="739">
        <f>SUM(G162:G168)</f>
        <v>40082</v>
      </c>
      <c r="H161" s="739">
        <f>SUM(H162:H168)</f>
        <v>40467</v>
      </c>
      <c r="I161" s="733">
        <f>H161/G161*100</f>
        <v>100.96053091163115</v>
      </c>
    </row>
    <row r="162" spans="1:9" ht="12.75">
      <c r="A162" s="742"/>
      <c r="B162" s="1137" t="s">
        <v>867</v>
      </c>
      <c r="C162" s="1138"/>
      <c r="D162" s="1138"/>
      <c r="E162" s="1139"/>
      <c r="F162" s="740">
        <v>0</v>
      </c>
      <c r="G162" s="740">
        <v>33772</v>
      </c>
      <c r="H162" s="741">
        <v>33883</v>
      </c>
      <c r="I162" s="734">
        <f>H162/G162*100</f>
        <v>100.32867464171503</v>
      </c>
    </row>
    <row r="163" spans="1:9" ht="12.75">
      <c r="A163" s="742"/>
      <c r="B163" s="1137" t="s">
        <v>881</v>
      </c>
      <c r="C163" s="1138"/>
      <c r="D163" s="1138"/>
      <c r="E163" s="1139"/>
      <c r="F163" s="740">
        <v>0</v>
      </c>
      <c r="G163" s="740">
        <v>5810</v>
      </c>
      <c r="H163" s="741">
        <v>5333</v>
      </c>
      <c r="I163" s="734">
        <f>H163/G163*100</f>
        <v>91.79001721170395</v>
      </c>
    </row>
    <row r="164" spans="1:9" ht="12.75">
      <c r="A164" s="742"/>
      <c r="B164" s="1137" t="s">
        <v>882</v>
      </c>
      <c r="C164" s="1138"/>
      <c r="D164" s="1138"/>
      <c r="E164" s="1139"/>
      <c r="F164" s="740">
        <v>0</v>
      </c>
      <c r="G164" s="740">
        <v>500</v>
      </c>
      <c r="H164" s="741">
        <v>1251</v>
      </c>
      <c r="I164" s="734">
        <f>H164/G164*100</f>
        <v>250.2</v>
      </c>
    </row>
    <row r="165" spans="1:9" ht="12.75">
      <c r="A165" s="742"/>
      <c r="B165" s="1137" t="s">
        <v>884</v>
      </c>
      <c r="C165" s="1138"/>
      <c r="D165" s="1138"/>
      <c r="E165" s="1139"/>
      <c r="F165" s="743">
        <v>0</v>
      </c>
      <c r="G165" s="743">
        <v>0</v>
      </c>
      <c r="H165" s="744">
        <v>0</v>
      </c>
      <c r="I165" s="734">
        <v>0</v>
      </c>
    </row>
    <row r="166" spans="1:9" ht="12.75">
      <c r="A166" s="742"/>
      <c r="B166" s="1137" t="s">
        <v>885</v>
      </c>
      <c r="C166" s="1138"/>
      <c r="D166" s="1138"/>
      <c r="E166" s="1139"/>
      <c r="F166" s="743">
        <v>0</v>
      </c>
      <c r="G166" s="743">
        <v>0</v>
      </c>
      <c r="H166" s="744">
        <v>0</v>
      </c>
      <c r="I166" s="734">
        <v>0</v>
      </c>
    </row>
    <row r="167" spans="1:9" ht="12.75">
      <c r="A167" s="742"/>
      <c r="B167" s="1137" t="s">
        <v>886</v>
      </c>
      <c r="C167" s="1138"/>
      <c r="D167" s="1138"/>
      <c r="E167" s="1139"/>
      <c r="F167" s="743">
        <v>0</v>
      </c>
      <c r="G167" s="743">
        <v>0</v>
      </c>
      <c r="H167" s="744">
        <v>0</v>
      </c>
      <c r="I167" s="734">
        <v>0</v>
      </c>
    </row>
    <row r="168" spans="1:9" ht="12.75">
      <c r="A168" s="742"/>
      <c r="B168" s="1137" t="s">
        <v>887</v>
      </c>
      <c r="C168" s="1138"/>
      <c r="D168" s="1138"/>
      <c r="E168" s="1139"/>
      <c r="F168" s="743">
        <v>0</v>
      </c>
      <c r="G168" s="743">
        <v>0</v>
      </c>
      <c r="H168" s="744">
        <v>0</v>
      </c>
      <c r="I168" s="734">
        <v>0</v>
      </c>
    </row>
    <row r="169" spans="1:9" ht="12.75">
      <c r="A169" s="742"/>
      <c r="B169" s="1137" t="s">
        <v>544</v>
      </c>
      <c r="C169" s="1138"/>
      <c r="D169" s="1138"/>
      <c r="E169" s="1139"/>
      <c r="F169" s="770">
        <v>0</v>
      </c>
      <c r="G169" s="770">
        <v>42</v>
      </c>
      <c r="H169" s="771">
        <v>42</v>
      </c>
      <c r="I169" s="734">
        <f>H169/G169*100</f>
        <v>100</v>
      </c>
    </row>
    <row r="170" spans="1:9" ht="12.75">
      <c r="A170" s="333"/>
      <c r="B170" s="1317"/>
      <c r="C170" s="1318"/>
      <c r="D170" s="1318"/>
      <c r="E170" s="1319"/>
      <c r="F170" s="737"/>
      <c r="G170" s="737"/>
      <c r="H170" s="738"/>
      <c r="I170" s="734"/>
    </row>
    <row r="171" spans="1:9" ht="12.75">
      <c r="A171" s="742" t="s">
        <v>776</v>
      </c>
      <c r="B171" s="1320" t="s">
        <v>545</v>
      </c>
      <c r="C171" s="1301"/>
      <c r="D171" s="1301"/>
      <c r="E171" s="1302"/>
      <c r="F171" s="737"/>
      <c r="G171" s="737"/>
      <c r="H171" s="738"/>
      <c r="I171" s="734"/>
    </row>
    <row r="172" spans="1:9" ht="12.75">
      <c r="A172" s="742"/>
      <c r="B172" s="1134" t="s">
        <v>830</v>
      </c>
      <c r="C172" s="1135"/>
      <c r="D172" s="1135"/>
      <c r="E172" s="1136"/>
      <c r="F172" s="739">
        <f>SUM(F173:F174)</f>
        <v>50032</v>
      </c>
      <c r="G172" s="739">
        <f>SUM(G173:G174)</f>
        <v>50032</v>
      </c>
      <c r="H172" s="739">
        <f>SUM(H173:H174)</f>
        <v>52672</v>
      </c>
      <c r="I172" s="733">
        <f>H172/G172*100</f>
        <v>105.27662296130475</v>
      </c>
    </row>
    <row r="173" spans="1:9" ht="12.75">
      <c r="A173" s="742"/>
      <c r="B173" s="1137" t="s">
        <v>889</v>
      </c>
      <c r="C173" s="1138"/>
      <c r="D173" s="1138"/>
      <c r="E173" s="1139"/>
      <c r="F173" s="743">
        <v>11800</v>
      </c>
      <c r="G173" s="743">
        <v>11800</v>
      </c>
      <c r="H173" s="744">
        <v>11092</v>
      </c>
      <c r="I173" s="769">
        <f>H173/G173*100</f>
        <v>94</v>
      </c>
    </row>
    <row r="174" spans="1:9" ht="12.75">
      <c r="A174" s="742"/>
      <c r="B174" s="1137" t="s">
        <v>890</v>
      </c>
      <c r="C174" s="1138"/>
      <c r="D174" s="1138"/>
      <c r="E174" s="1139"/>
      <c r="F174" s="740">
        <v>38232</v>
      </c>
      <c r="G174" s="740">
        <v>38232</v>
      </c>
      <c r="H174" s="741">
        <v>41580</v>
      </c>
      <c r="I174" s="769">
        <f>H174/G174*100</f>
        <v>108.75706214689265</v>
      </c>
    </row>
    <row r="175" spans="1:9" ht="12.75">
      <c r="A175" s="742"/>
      <c r="B175" s="1134" t="s">
        <v>832</v>
      </c>
      <c r="C175" s="1135"/>
      <c r="D175" s="1135"/>
      <c r="E175" s="1136"/>
      <c r="F175" s="739">
        <f>SUM(F176:F182)</f>
        <v>50032</v>
      </c>
      <c r="G175" s="739">
        <f>SUM(G176:G182)</f>
        <v>50032</v>
      </c>
      <c r="H175" s="739">
        <f>SUM(H176:H182)</f>
        <v>52672</v>
      </c>
      <c r="I175" s="733">
        <f>H175/G175*100</f>
        <v>105.27662296130475</v>
      </c>
    </row>
    <row r="176" spans="1:9" ht="12.75">
      <c r="A176" s="742"/>
      <c r="B176" s="1137" t="s">
        <v>867</v>
      </c>
      <c r="C176" s="1138"/>
      <c r="D176" s="1138"/>
      <c r="E176" s="1139"/>
      <c r="F176" s="740">
        <v>0</v>
      </c>
      <c r="G176" s="740">
        <v>0</v>
      </c>
      <c r="H176" s="741">
        <v>0</v>
      </c>
      <c r="I176" s="769">
        <v>0</v>
      </c>
    </row>
    <row r="177" spans="1:9" ht="12.75">
      <c r="A177" s="742"/>
      <c r="B177" s="1137" t="s">
        <v>881</v>
      </c>
      <c r="C177" s="1138"/>
      <c r="D177" s="1138"/>
      <c r="E177" s="1139"/>
      <c r="F177" s="740">
        <v>0</v>
      </c>
      <c r="G177" s="740">
        <v>0</v>
      </c>
      <c r="H177" s="741">
        <v>0</v>
      </c>
      <c r="I177" s="769">
        <v>0</v>
      </c>
    </row>
    <row r="178" spans="1:9" ht="12.75">
      <c r="A178" s="742"/>
      <c r="B178" s="1137" t="s">
        <v>882</v>
      </c>
      <c r="C178" s="1138"/>
      <c r="D178" s="1138"/>
      <c r="E178" s="1139"/>
      <c r="F178" s="743">
        <v>50032</v>
      </c>
      <c r="G178" s="743">
        <v>50032</v>
      </c>
      <c r="H178" s="744">
        <v>52672</v>
      </c>
      <c r="I178" s="769">
        <f>H178/G178*100</f>
        <v>105.27662296130475</v>
      </c>
    </row>
    <row r="179" spans="1:9" ht="12.75">
      <c r="A179" s="742"/>
      <c r="B179" s="1137" t="s">
        <v>884</v>
      </c>
      <c r="C179" s="1138"/>
      <c r="D179" s="1138"/>
      <c r="E179" s="1139"/>
      <c r="F179" s="743">
        <v>0</v>
      </c>
      <c r="G179" s="743">
        <v>0</v>
      </c>
      <c r="H179" s="744">
        <v>0</v>
      </c>
      <c r="I179" s="734">
        <v>0</v>
      </c>
    </row>
    <row r="180" spans="1:9" ht="12.75">
      <c r="A180" s="742"/>
      <c r="B180" s="1137" t="s">
        <v>885</v>
      </c>
      <c r="C180" s="1138"/>
      <c r="D180" s="1138"/>
      <c r="E180" s="1139"/>
      <c r="F180" s="743">
        <v>0</v>
      </c>
      <c r="G180" s="743">
        <v>0</v>
      </c>
      <c r="H180" s="744">
        <v>0</v>
      </c>
      <c r="I180" s="734">
        <v>0</v>
      </c>
    </row>
    <row r="181" spans="1:9" ht="12.75">
      <c r="A181" s="742"/>
      <c r="B181" s="1137" t="s">
        <v>886</v>
      </c>
      <c r="C181" s="1138"/>
      <c r="D181" s="1138"/>
      <c r="E181" s="1139"/>
      <c r="F181" s="743">
        <v>0</v>
      </c>
      <c r="G181" s="743">
        <v>0</v>
      </c>
      <c r="H181" s="744">
        <v>0</v>
      </c>
      <c r="I181" s="734">
        <v>0</v>
      </c>
    </row>
    <row r="182" spans="1:9" ht="12.75">
      <c r="A182" s="742"/>
      <c r="B182" s="1137" t="s">
        <v>887</v>
      </c>
      <c r="C182" s="1138"/>
      <c r="D182" s="1138"/>
      <c r="E182" s="1139"/>
      <c r="F182" s="743">
        <v>0</v>
      </c>
      <c r="G182" s="743">
        <v>0</v>
      </c>
      <c r="H182" s="744">
        <v>0</v>
      </c>
      <c r="I182" s="734">
        <v>0</v>
      </c>
    </row>
    <row r="183" spans="1:9" ht="13.5" thickBot="1">
      <c r="A183" s="742"/>
      <c r="B183" s="1137" t="s">
        <v>537</v>
      </c>
      <c r="C183" s="1138"/>
      <c r="D183" s="1138"/>
      <c r="E183" s="1139"/>
      <c r="F183" s="770">
        <v>0</v>
      </c>
      <c r="G183" s="770">
        <v>0</v>
      </c>
      <c r="H183" s="771">
        <v>0</v>
      </c>
      <c r="I183" s="734">
        <v>0</v>
      </c>
    </row>
    <row r="184" spans="1:9" ht="13.5" thickTop="1">
      <c r="A184" s="757"/>
      <c r="B184" s="758"/>
      <c r="C184" s="758"/>
      <c r="D184" s="758"/>
      <c r="E184" s="758"/>
      <c r="F184" s="781"/>
      <c r="G184" s="781"/>
      <c r="H184" s="781"/>
      <c r="I184" s="760"/>
    </row>
    <row r="185" spans="1:9" ht="12.75">
      <c r="A185" s="761"/>
      <c r="B185" s="697"/>
      <c r="C185" s="697"/>
      <c r="D185" s="697"/>
      <c r="E185" s="697"/>
      <c r="F185" s="782"/>
      <c r="G185" s="782"/>
      <c r="H185" s="782"/>
      <c r="I185" s="763"/>
    </row>
    <row r="186" spans="1:9" ht="12.75">
      <c r="A186" s="761"/>
      <c r="B186" s="697"/>
      <c r="C186" s="697"/>
      <c r="D186" s="697"/>
      <c r="E186" s="697"/>
      <c r="F186" s="782"/>
      <c r="G186" s="782"/>
      <c r="H186" s="782"/>
      <c r="I186" s="763"/>
    </row>
    <row r="187" spans="1:9" ht="12.75">
      <c r="A187" s="761"/>
      <c r="B187" s="697"/>
      <c r="C187" s="697"/>
      <c r="D187" s="697"/>
      <c r="E187" s="697"/>
      <c r="F187" s="782"/>
      <c r="G187" s="782"/>
      <c r="H187" s="782"/>
      <c r="I187" s="763"/>
    </row>
    <row r="188" spans="1:9" ht="12.75">
      <c r="A188" s="761"/>
      <c r="B188" s="697"/>
      <c r="C188" s="697"/>
      <c r="D188" s="697"/>
      <c r="E188" s="697"/>
      <c r="F188" s="782"/>
      <c r="G188" s="782"/>
      <c r="H188" s="782"/>
      <c r="I188" s="763"/>
    </row>
    <row r="189" spans="1:9" ht="12.75">
      <c r="A189" s="761"/>
      <c r="B189" s="697"/>
      <c r="C189" s="697"/>
      <c r="D189" s="697"/>
      <c r="E189" s="697"/>
      <c r="F189" s="782"/>
      <c r="G189" s="782"/>
      <c r="H189" s="782"/>
      <c r="I189" s="763"/>
    </row>
    <row r="190" spans="1:9" ht="12.75">
      <c r="A190" s="761"/>
      <c r="B190" s="697"/>
      <c r="C190" s="697"/>
      <c r="D190" s="697"/>
      <c r="E190" s="697"/>
      <c r="F190" s="782"/>
      <c r="G190" s="782"/>
      <c r="H190" s="782"/>
      <c r="I190" s="763"/>
    </row>
    <row r="191" spans="1:9" ht="15">
      <c r="A191" s="761"/>
      <c r="B191" s="697"/>
      <c r="C191" s="697"/>
      <c r="D191" s="697"/>
      <c r="E191" s="697"/>
      <c r="F191" s="782"/>
      <c r="G191" s="1334" t="s">
        <v>530</v>
      </c>
      <c r="H191" s="997"/>
      <c r="I191" s="997"/>
    </row>
    <row r="192" spans="1:9" ht="12.75">
      <c r="A192" s="761"/>
      <c r="B192" s="697"/>
      <c r="C192" s="697"/>
      <c r="D192" s="697"/>
      <c r="E192" s="697"/>
      <c r="F192" s="782"/>
      <c r="G192" s="782"/>
      <c r="H192" s="782"/>
      <c r="I192" s="763"/>
    </row>
    <row r="193" spans="1:9" ht="13.5" thickBot="1">
      <c r="A193" s="775"/>
      <c r="B193" s="1322"/>
      <c r="C193" s="1322"/>
      <c r="D193" s="1322"/>
      <c r="E193" s="1322"/>
      <c r="F193" s="776"/>
      <c r="G193" s="776"/>
      <c r="H193" s="776"/>
      <c r="I193" s="777" t="s">
        <v>719</v>
      </c>
    </row>
    <row r="194" spans="1:9" ht="13.5" thickTop="1">
      <c r="A194" s="742">
        <v>12</v>
      </c>
      <c r="B194" s="1320" t="s">
        <v>546</v>
      </c>
      <c r="C194" s="1301"/>
      <c r="D194" s="1301"/>
      <c r="E194" s="1302"/>
      <c r="F194" s="737"/>
      <c r="G194" s="737"/>
      <c r="H194" s="738"/>
      <c r="I194" s="734"/>
    </row>
    <row r="195" spans="1:9" ht="12.75">
      <c r="A195" s="742"/>
      <c r="B195" s="1134" t="s">
        <v>830</v>
      </c>
      <c r="C195" s="1135"/>
      <c r="D195" s="1135"/>
      <c r="E195" s="1136"/>
      <c r="F195" s="739">
        <f>SUM(F196:F197)</f>
        <v>2730</v>
      </c>
      <c r="G195" s="739">
        <f>SUM(G196:G197)</f>
        <v>2730</v>
      </c>
      <c r="H195" s="739">
        <f>SUM(H196:H197)</f>
        <v>2487</v>
      </c>
      <c r="I195" s="733">
        <f>H195/G195*100</f>
        <v>91.0989010989011</v>
      </c>
    </row>
    <row r="196" spans="1:9" ht="12.75">
      <c r="A196" s="742"/>
      <c r="B196" s="1137" t="s">
        <v>889</v>
      </c>
      <c r="C196" s="1138"/>
      <c r="D196" s="1138"/>
      <c r="E196" s="1139"/>
      <c r="F196" s="743">
        <v>2730</v>
      </c>
      <c r="G196" s="743">
        <v>2730</v>
      </c>
      <c r="H196" s="744">
        <v>2487</v>
      </c>
      <c r="I196" s="769">
        <f>H196/G196*100</f>
        <v>91.0989010989011</v>
      </c>
    </row>
    <row r="197" spans="1:9" ht="12.75">
      <c r="A197" s="742"/>
      <c r="B197" s="1137" t="s">
        <v>890</v>
      </c>
      <c r="C197" s="1138"/>
      <c r="D197" s="1138"/>
      <c r="E197" s="1139"/>
      <c r="F197" s="740">
        <v>0</v>
      </c>
      <c r="G197" s="740">
        <v>0</v>
      </c>
      <c r="H197" s="741">
        <v>0</v>
      </c>
      <c r="I197" s="769">
        <v>0</v>
      </c>
    </row>
    <row r="198" spans="1:9" ht="12.75">
      <c r="A198" s="742"/>
      <c r="B198" s="1134" t="s">
        <v>832</v>
      </c>
      <c r="C198" s="1135"/>
      <c r="D198" s="1135"/>
      <c r="E198" s="1136"/>
      <c r="F198" s="739">
        <f>SUM(F199:F205)</f>
        <v>1890</v>
      </c>
      <c r="G198" s="739">
        <f>SUM(G199:G205)</f>
        <v>1890</v>
      </c>
      <c r="H198" s="739">
        <f>SUM(H199:H205)</f>
        <v>1647</v>
      </c>
      <c r="I198" s="733">
        <f>H198/G198*100</f>
        <v>87.14285714285714</v>
      </c>
    </row>
    <row r="199" spans="1:9" ht="12.75">
      <c r="A199" s="742"/>
      <c r="B199" s="1137" t="s">
        <v>867</v>
      </c>
      <c r="C199" s="1138"/>
      <c r="D199" s="1138"/>
      <c r="E199" s="1139"/>
      <c r="F199" s="740">
        <v>0</v>
      </c>
      <c r="G199" s="740">
        <v>0</v>
      </c>
      <c r="H199" s="741">
        <v>0</v>
      </c>
      <c r="I199" s="734">
        <v>0</v>
      </c>
    </row>
    <row r="200" spans="1:9" ht="12.75">
      <c r="A200" s="742"/>
      <c r="B200" s="1137" t="s">
        <v>881</v>
      </c>
      <c r="C200" s="1138"/>
      <c r="D200" s="1138"/>
      <c r="E200" s="1139"/>
      <c r="F200" s="740">
        <v>0</v>
      </c>
      <c r="G200" s="740">
        <v>0</v>
      </c>
      <c r="H200" s="741">
        <v>0</v>
      </c>
      <c r="I200" s="734">
        <v>0</v>
      </c>
    </row>
    <row r="201" spans="1:9" ht="12.75">
      <c r="A201" s="742"/>
      <c r="B201" s="1137" t="s">
        <v>882</v>
      </c>
      <c r="C201" s="1138"/>
      <c r="D201" s="1138"/>
      <c r="E201" s="1139"/>
      <c r="F201" s="740">
        <v>1890</v>
      </c>
      <c r="G201" s="740">
        <v>1890</v>
      </c>
      <c r="H201" s="741">
        <v>1647</v>
      </c>
      <c r="I201" s="734">
        <f>H201/G201*100</f>
        <v>87.14285714285714</v>
      </c>
    </row>
    <row r="202" spans="1:9" ht="12.75">
      <c r="A202" s="742"/>
      <c r="B202" s="1137" t="s">
        <v>884</v>
      </c>
      <c r="C202" s="1138"/>
      <c r="D202" s="1138"/>
      <c r="E202" s="1139"/>
      <c r="F202" s="743">
        <v>0</v>
      </c>
      <c r="G202" s="743">
        <v>0</v>
      </c>
      <c r="H202" s="744">
        <v>0</v>
      </c>
      <c r="I202" s="734">
        <v>0</v>
      </c>
    </row>
    <row r="203" spans="1:9" ht="12.75">
      <c r="A203" s="742"/>
      <c r="B203" s="1137" t="s">
        <v>885</v>
      </c>
      <c r="C203" s="1138"/>
      <c r="D203" s="1138"/>
      <c r="E203" s="1139"/>
      <c r="F203" s="743">
        <v>0</v>
      </c>
      <c r="G203" s="743">
        <v>0</v>
      </c>
      <c r="H203" s="744">
        <v>0</v>
      </c>
      <c r="I203" s="734">
        <v>0</v>
      </c>
    </row>
    <row r="204" spans="1:9" ht="12.75">
      <c r="A204" s="742"/>
      <c r="B204" s="1137" t="s">
        <v>886</v>
      </c>
      <c r="C204" s="1138"/>
      <c r="D204" s="1138"/>
      <c r="E204" s="1139"/>
      <c r="F204" s="743">
        <v>0</v>
      </c>
      <c r="G204" s="743">
        <v>0</v>
      </c>
      <c r="H204" s="744">
        <v>0</v>
      </c>
      <c r="I204" s="734">
        <v>0</v>
      </c>
    </row>
    <row r="205" spans="1:9" ht="12.75">
      <c r="A205" s="742"/>
      <c r="B205" s="1137" t="s">
        <v>887</v>
      </c>
      <c r="C205" s="1138"/>
      <c r="D205" s="1138"/>
      <c r="E205" s="1139"/>
      <c r="F205" s="743">
        <v>0</v>
      </c>
      <c r="G205" s="743">
        <v>0</v>
      </c>
      <c r="H205" s="744">
        <v>0</v>
      </c>
      <c r="I205" s="734">
        <v>0</v>
      </c>
    </row>
    <row r="206" spans="1:9" ht="12.75">
      <c r="A206" s="742"/>
      <c r="B206" s="1137" t="s">
        <v>888</v>
      </c>
      <c r="C206" s="1138"/>
      <c r="D206" s="1138"/>
      <c r="E206" s="1139"/>
      <c r="F206" s="749">
        <v>0</v>
      </c>
      <c r="G206" s="749">
        <v>0</v>
      </c>
      <c r="H206" s="750">
        <v>0</v>
      </c>
      <c r="I206" s="734">
        <v>0</v>
      </c>
    </row>
    <row r="207" spans="1:9" ht="12.75">
      <c r="A207" s="742"/>
      <c r="B207" s="696"/>
      <c r="C207" s="697"/>
      <c r="D207" s="697"/>
      <c r="E207" s="698"/>
      <c r="F207" s="737"/>
      <c r="G207" s="737"/>
      <c r="H207" s="738"/>
      <c r="I207" s="734"/>
    </row>
    <row r="208" spans="1:9" ht="12.75">
      <c r="A208" s="742" t="s">
        <v>781</v>
      </c>
      <c r="B208" s="1320" t="s">
        <v>547</v>
      </c>
      <c r="C208" s="1301"/>
      <c r="D208" s="1301"/>
      <c r="E208" s="1302"/>
      <c r="F208" s="737"/>
      <c r="G208" s="737"/>
      <c r="H208" s="738"/>
      <c r="I208" s="734"/>
    </row>
    <row r="209" spans="1:9" ht="12.75">
      <c r="A209" s="742"/>
      <c r="B209" s="1134" t="s">
        <v>830</v>
      </c>
      <c r="C209" s="1135"/>
      <c r="D209" s="1135"/>
      <c r="E209" s="1136"/>
      <c r="F209" s="739">
        <f>SUM(F210:F211)</f>
        <v>11040</v>
      </c>
      <c r="G209" s="739">
        <f>SUM(G210:G211)</f>
        <v>11040</v>
      </c>
      <c r="H209" s="739">
        <f>SUM(H210:H211)</f>
        <v>11542</v>
      </c>
      <c r="I209" s="733">
        <f>H209/G209*100</f>
        <v>104.54710144927537</v>
      </c>
    </row>
    <row r="210" spans="1:9" ht="12.75">
      <c r="A210" s="742"/>
      <c r="B210" s="1137" t="s">
        <v>889</v>
      </c>
      <c r="C210" s="1138"/>
      <c r="D210" s="1138"/>
      <c r="E210" s="1139"/>
      <c r="F210" s="743">
        <v>0</v>
      </c>
      <c r="G210" s="743">
        <v>0</v>
      </c>
      <c r="H210" s="744">
        <v>0</v>
      </c>
      <c r="I210" s="734">
        <v>0</v>
      </c>
    </row>
    <row r="211" spans="1:9" ht="12.75">
      <c r="A211" s="742"/>
      <c r="B211" s="1137" t="s">
        <v>890</v>
      </c>
      <c r="C211" s="1138"/>
      <c r="D211" s="1138"/>
      <c r="E211" s="1139"/>
      <c r="F211" s="740">
        <v>11040</v>
      </c>
      <c r="G211" s="740">
        <v>11040</v>
      </c>
      <c r="H211" s="741">
        <v>11542</v>
      </c>
      <c r="I211" s="734">
        <f>H211/G211*100</f>
        <v>104.54710144927537</v>
      </c>
    </row>
    <row r="212" spans="1:9" ht="12.75">
      <c r="A212" s="742"/>
      <c r="B212" s="1134" t="s">
        <v>832</v>
      </c>
      <c r="C212" s="1135"/>
      <c r="D212" s="1135"/>
      <c r="E212" s="1136"/>
      <c r="F212" s="739">
        <f>SUM(F213:F219)</f>
        <v>11040</v>
      </c>
      <c r="G212" s="739">
        <f>SUM(G213:G219)</f>
        <v>11040</v>
      </c>
      <c r="H212" s="739">
        <f>SUM(H213:H219)</f>
        <v>11542</v>
      </c>
      <c r="I212" s="733">
        <f>H212/G212*100</f>
        <v>104.54710144927537</v>
      </c>
    </row>
    <row r="213" spans="1:9" ht="12.75">
      <c r="A213" s="742"/>
      <c r="B213" s="1137" t="s">
        <v>867</v>
      </c>
      <c r="C213" s="1138"/>
      <c r="D213" s="1138"/>
      <c r="E213" s="1139"/>
      <c r="F213" s="740">
        <v>0</v>
      </c>
      <c r="G213" s="740">
        <v>0</v>
      </c>
      <c r="H213" s="741">
        <v>0</v>
      </c>
      <c r="I213" s="734">
        <v>0</v>
      </c>
    </row>
    <row r="214" spans="1:9" ht="12.75">
      <c r="A214" s="742"/>
      <c r="B214" s="1137" t="s">
        <v>881</v>
      </c>
      <c r="C214" s="1138"/>
      <c r="D214" s="1138"/>
      <c r="E214" s="1139"/>
      <c r="F214" s="740">
        <v>0</v>
      </c>
      <c r="G214" s="740">
        <v>0</v>
      </c>
      <c r="H214" s="741">
        <v>0</v>
      </c>
      <c r="I214" s="734">
        <v>0</v>
      </c>
    </row>
    <row r="215" spans="1:9" ht="12.75">
      <c r="A215" s="742"/>
      <c r="B215" s="1137" t="s">
        <v>882</v>
      </c>
      <c r="C215" s="1138"/>
      <c r="D215" s="1138"/>
      <c r="E215" s="1139"/>
      <c r="F215" s="740">
        <v>11040</v>
      </c>
      <c r="G215" s="740">
        <v>11040</v>
      </c>
      <c r="H215" s="741">
        <v>11542</v>
      </c>
      <c r="I215" s="734">
        <f>H215/G215*100</f>
        <v>104.54710144927537</v>
      </c>
    </row>
    <row r="216" spans="1:9" ht="12.75">
      <c r="A216" s="742"/>
      <c r="B216" s="1137" t="s">
        <v>884</v>
      </c>
      <c r="C216" s="1138"/>
      <c r="D216" s="1138"/>
      <c r="E216" s="1139"/>
      <c r="F216" s="743">
        <v>0</v>
      </c>
      <c r="G216" s="743">
        <v>0</v>
      </c>
      <c r="H216" s="744">
        <v>0</v>
      </c>
      <c r="I216" s="734">
        <v>0</v>
      </c>
    </row>
    <row r="217" spans="1:9" ht="12.75">
      <c r="A217" s="742"/>
      <c r="B217" s="1137" t="s">
        <v>885</v>
      </c>
      <c r="C217" s="1138"/>
      <c r="D217" s="1138"/>
      <c r="E217" s="1139"/>
      <c r="F217" s="743">
        <v>0</v>
      </c>
      <c r="G217" s="743">
        <v>0</v>
      </c>
      <c r="H217" s="744">
        <v>0</v>
      </c>
      <c r="I217" s="734">
        <v>0</v>
      </c>
    </row>
    <row r="218" spans="1:9" ht="12.75">
      <c r="A218" s="742"/>
      <c r="B218" s="1137" t="s">
        <v>886</v>
      </c>
      <c r="C218" s="1138"/>
      <c r="D218" s="1138"/>
      <c r="E218" s="1139"/>
      <c r="F218" s="743">
        <v>0</v>
      </c>
      <c r="G218" s="743">
        <v>0</v>
      </c>
      <c r="H218" s="744">
        <v>0</v>
      </c>
      <c r="I218" s="734">
        <v>0</v>
      </c>
    </row>
    <row r="219" spans="1:9" ht="12.75">
      <c r="A219" s="742"/>
      <c r="B219" s="1137" t="s">
        <v>887</v>
      </c>
      <c r="C219" s="1138"/>
      <c r="D219" s="1138"/>
      <c r="E219" s="1139"/>
      <c r="F219" s="743">
        <v>0</v>
      </c>
      <c r="G219" s="743">
        <v>0</v>
      </c>
      <c r="H219" s="744">
        <v>0</v>
      </c>
      <c r="I219" s="734">
        <v>0</v>
      </c>
    </row>
    <row r="220" spans="1:9" ht="12.75">
      <c r="A220" s="742"/>
      <c r="B220" s="1137" t="s">
        <v>529</v>
      </c>
      <c r="C220" s="1138"/>
      <c r="D220" s="1138"/>
      <c r="E220" s="1139"/>
      <c r="F220" s="745">
        <v>0</v>
      </c>
      <c r="G220" s="745">
        <v>0</v>
      </c>
      <c r="H220" s="746">
        <v>0</v>
      </c>
      <c r="I220" s="734">
        <v>0</v>
      </c>
    </row>
    <row r="221" spans="1:9" ht="12.75">
      <c r="A221" s="780"/>
      <c r="B221" s="1137"/>
      <c r="C221" s="1138"/>
      <c r="D221" s="1138"/>
      <c r="E221" s="1139"/>
      <c r="F221" s="745"/>
      <c r="G221" s="745"/>
      <c r="H221" s="745"/>
      <c r="I221" s="734"/>
    </row>
    <row r="222" spans="1:9" ht="12.75">
      <c r="A222" s="742" t="s">
        <v>893</v>
      </c>
      <c r="B222" s="1320" t="s">
        <v>548</v>
      </c>
      <c r="C222" s="1301"/>
      <c r="D222" s="1301"/>
      <c r="E222" s="1302"/>
      <c r="F222" s="737"/>
      <c r="G222" s="737"/>
      <c r="H222" s="738"/>
      <c r="I222" s="734"/>
    </row>
    <row r="223" spans="1:9" ht="12.75">
      <c r="A223" s="742"/>
      <c r="B223" s="1134" t="s">
        <v>830</v>
      </c>
      <c r="C223" s="1135"/>
      <c r="D223" s="1135"/>
      <c r="E223" s="1136"/>
      <c r="F223" s="739">
        <f>SUM(F224:F225)</f>
        <v>92870</v>
      </c>
      <c r="G223" s="739">
        <f>SUM(G224:G225)</f>
        <v>69529</v>
      </c>
      <c r="H223" s="739">
        <f>SUM(H224:H225)</f>
        <v>69621</v>
      </c>
      <c r="I223" s="733">
        <f>H223/G223*100</f>
        <v>100.13231888852134</v>
      </c>
    </row>
    <row r="224" spans="1:9" ht="12.75">
      <c r="A224" s="742"/>
      <c r="B224" s="1137" t="s">
        <v>889</v>
      </c>
      <c r="C224" s="1138"/>
      <c r="D224" s="1138"/>
      <c r="E224" s="1139"/>
      <c r="F224" s="740">
        <v>0</v>
      </c>
      <c r="G224" s="740">
        <v>0</v>
      </c>
      <c r="H224" s="741">
        <v>0</v>
      </c>
      <c r="I224" s="734">
        <v>0</v>
      </c>
    </row>
    <row r="225" spans="1:9" ht="12.75">
      <c r="A225" s="742"/>
      <c r="B225" s="1137" t="s">
        <v>890</v>
      </c>
      <c r="C225" s="1138"/>
      <c r="D225" s="1138"/>
      <c r="E225" s="1139"/>
      <c r="F225" s="740">
        <v>92870</v>
      </c>
      <c r="G225" s="740">
        <v>69529</v>
      </c>
      <c r="H225" s="741">
        <v>69621</v>
      </c>
      <c r="I225" s="734">
        <f>H225/G225*100</f>
        <v>100.13231888852134</v>
      </c>
    </row>
    <row r="226" spans="1:9" ht="12.75">
      <c r="A226" s="742"/>
      <c r="B226" s="1134" t="s">
        <v>832</v>
      </c>
      <c r="C226" s="1135"/>
      <c r="D226" s="1135"/>
      <c r="E226" s="1136"/>
      <c r="F226" s="739">
        <f>SUM(F227:F233)</f>
        <v>92870</v>
      </c>
      <c r="G226" s="739">
        <f>SUM(G227:G233)</f>
        <v>69529</v>
      </c>
      <c r="H226" s="739">
        <f>SUM(H227:H233)</f>
        <v>69621</v>
      </c>
      <c r="I226" s="733">
        <f>H226/G226*100</f>
        <v>100.13231888852134</v>
      </c>
    </row>
    <row r="227" spans="1:9" ht="12.75">
      <c r="A227" s="742"/>
      <c r="B227" s="1137" t="s">
        <v>867</v>
      </c>
      <c r="C227" s="1138"/>
      <c r="D227" s="1138"/>
      <c r="E227" s="1139"/>
      <c r="F227" s="740">
        <v>22523</v>
      </c>
      <c r="G227" s="740">
        <v>0</v>
      </c>
      <c r="H227" s="741">
        <v>0</v>
      </c>
      <c r="I227" s="734">
        <v>0</v>
      </c>
    </row>
    <row r="228" spans="1:9" ht="12.75">
      <c r="A228" s="742"/>
      <c r="B228" s="1137" t="s">
        <v>881</v>
      </c>
      <c r="C228" s="1138"/>
      <c r="D228" s="1138"/>
      <c r="E228" s="1139"/>
      <c r="F228" s="740">
        <v>10810</v>
      </c>
      <c r="G228" s="740">
        <v>3000</v>
      </c>
      <c r="H228" s="741">
        <v>2971</v>
      </c>
      <c r="I228" s="734">
        <f>H228/G228*100</f>
        <v>99.03333333333333</v>
      </c>
    </row>
    <row r="229" spans="1:9" ht="12.75">
      <c r="A229" s="742"/>
      <c r="B229" s="1137" t="s">
        <v>882</v>
      </c>
      <c r="C229" s="1138"/>
      <c r="D229" s="1138"/>
      <c r="E229" s="1139"/>
      <c r="F229" s="743">
        <v>800</v>
      </c>
      <c r="G229" s="743">
        <v>300</v>
      </c>
      <c r="H229" s="744">
        <v>412</v>
      </c>
      <c r="I229" s="734">
        <f>H229/G229*100</f>
        <v>137.33333333333334</v>
      </c>
    </row>
    <row r="230" spans="1:9" ht="12.75">
      <c r="A230" s="780"/>
      <c r="B230" s="1137" t="s">
        <v>884</v>
      </c>
      <c r="C230" s="1138"/>
      <c r="D230" s="1138"/>
      <c r="E230" s="1139"/>
      <c r="F230" s="743">
        <v>0</v>
      </c>
      <c r="G230" s="743">
        <v>0</v>
      </c>
      <c r="H230" s="744">
        <v>0</v>
      </c>
      <c r="I230" s="734">
        <v>0</v>
      </c>
    </row>
    <row r="231" spans="1:9" ht="12.75" customHeight="1">
      <c r="A231" s="780"/>
      <c r="B231" s="1137" t="s">
        <v>885</v>
      </c>
      <c r="C231" s="1138"/>
      <c r="D231" s="1138"/>
      <c r="E231" s="1139"/>
      <c r="F231" s="743">
        <v>0</v>
      </c>
      <c r="G231" s="743">
        <v>0</v>
      </c>
      <c r="H231" s="744">
        <v>0</v>
      </c>
      <c r="I231" s="734">
        <v>0</v>
      </c>
    </row>
    <row r="232" spans="1:9" ht="12.75" customHeight="1">
      <c r="A232" s="780"/>
      <c r="B232" s="1137" t="s">
        <v>886</v>
      </c>
      <c r="C232" s="1138"/>
      <c r="D232" s="1138"/>
      <c r="E232" s="1139"/>
      <c r="F232" s="743">
        <v>0</v>
      </c>
      <c r="G232" s="743">
        <v>0</v>
      </c>
      <c r="H232" s="744">
        <v>0</v>
      </c>
      <c r="I232" s="734">
        <v>0</v>
      </c>
    </row>
    <row r="233" spans="1:9" ht="12.75" customHeight="1">
      <c r="A233" s="780"/>
      <c r="B233" s="1137" t="s">
        <v>887</v>
      </c>
      <c r="C233" s="1138"/>
      <c r="D233" s="1138"/>
      <c r="E233" s="1139"/>
      <c r="F233" s="743">
        <v>58737</v>
      </c>
      <c r="G233" s="743">
        <v>66229</v>
      </c>
      <c r="H233" s="744">
        <v>66238</v>
      </c>
      <c r="I233" s="734">
        <v>52.69</v>
      </c>
    </row>
    <row r="234" spans="1:9" ht="12.75" customHeight="1">
      <c r="A234" s="780"/>
      <c r="B234" s="1137" t="s">
        <v>537</v>
      </c>
      <c r="C234" s="1138"/>
      <c r="D234" s="1138"/>
      <c r="E234" s="1139"/>
      <c r="F234" s="745">
        <v>26</v>
      </c>
      <c r="G234" s="745">
        <v>0</v>
      </c>
      <c r="H234" s="746">
        <v>0</v>
      </c>
      <c r="I234" s="734">
        <v>0</v>
      </c>
    </row>
    <row r="235" spans="1:9" ht="12.75">
      <c r="A235" s="157"/>
      <c r="B235" s="696"/>
      <c r="C235" s="697"/>
      <c r="D235" s="697"/>
      <c r="E235" s="698"/>
      <c r="F235" s="737"/>
      <c r="G235" s="737"/>
      <c r="H235" s="738"/>
      <c r="I235" s="734"/>
    </row>
    <row r="236" spans="1:9" ht="12.75">
      <c r="A236" s="742" t="s">
        <v>894</v>
      </c>
      <c r="B236" s="1320" t="s">
        <v>549</v>
      </c>
      <c r="C236" s="1301"/>
      <c r="D236" s="1301"/>
      <c r="E236" s="1302"/>
      <c r="F236" s="737"/>
      <c r="G236" s="737"/>
      <c r="H236" s="738"/>
      <c r="I236" s="734"/>
    </row>
    <row r="237" spans="1:9" ht="12.75">
      <c r="A237" s="742"/>
      <c r="B237" s="1134" t="s">
        <v>830</v>
      </c>
      <c r="C237" s="1135"/>
      <c r="D237" s="1135"/>
      <c r="E237" s="1136"/>
      <c r="F237" s="739">
        <f>SUM(F238:F239)</f>
        <v>19400</v>
      </c>
      <c r="G237" s="739">
        <f>SUM(G238:G239)</f>
        <v>20912</v>
      </c>
      <c r="H237" s="739">
        <f>SUM(H238:H239)</f>
        <v>19062</v>
      </c>
      <c r="I237" s="733">
        <f>H237/G237*100</f>
        <v>91.15340474368784</v>
      </c>
    </row>
    <row r="238" spans="1:9" ht="12.75">
      <c r="A238" s="742"/>
      <c r="B238" s="1137" t="s">
        <v>889</v>
      </c>
      <c r="C238" s="1138"/>
      <c r="D238" s="1138"/>
      <c r="E238" s="1139"/>
      <c r="F238" s="740">
        <v>0</v>
      </c>
      <c r="G238" s="740">
        <v>0</v>
      </c>
      <c r="H238" s="741">
        <v>0</v>
      </c>
      <c r="I238" s="734">
        <v>0</v>
      </c>
    </row>
    <row r="239" spans="1:9" ht="12.75">
      <c r="A239" s="742"/>
      <c r="B239" s="1137" t="s">
        <v>890</v>
      </c>
      <c r="C239" s="1138"/>
      <c r="D239" s="1138"/>
      <c r="E239" s="1139"/>
      <c r="F239" s="740">
        <v>19400</v>
      </c>
      <c r="G239" s="740">
        <v>20912</v>
      </c>
      <c r="H239" s="741">
        <v>19062</v>
      </c>
      <c r="I239" s="734">
        <f>H239/G239*100</f>
        <v>91.15340474368784</v>
      </c>
    </row>
    <row r="240" spans="1:9" ht="12.75">
      <c r="A240" s="742"/>
      <c r="B240" s="1134" t="s">
        <v>832</v>
      </c>
      <c r="C240" s="1135"/>
      <c r="D240" s="1135"/>
      <c r="E240" s="1136"/>
      <c r="F240" s="739">
        <f>SUM(F241:F247)</f>
        <v>19400</v>
      </c>
      <c r="G240" s="739">
        <f>SUM(G241:G247)</f>
        <v>20912</v>
      </c>
      <c r="H240" s="739">
        <f>SUM(H241:H247)</f>
        <v>19062</v>
      </c>
      <c r="I240" s="769">
        <f>H240/G240*100</f>
        <v>91.15340474368784</v>
      </c>
    </row>
    <row r="241" spans="1:9" ht="12.75">
      <c r="A241" s="742"/>
      <c r="B241" s="1137" t="s">
        <v>867</v>
      </c>
      <c r="C241" s="1138"/>
      <c r="D241" s="1138"/>
      <c r="E241" s="1139"/>
      <c r="F241" s="743">
        <v>0</v>
      </c>
      <c r="G241" s="743">
        <v>0</v>
      </c>
      <c r="H241" s="744">
        <v>0</v>
      </c>
      <c r="I241" s="769">
        <v>0</v>
      </c>
    </row>
    <row r="242" spans="1:9" ht="12.75">
      <c r="A242" s="742"/>
      <c r="B242" s="1137" t="s">
        <v>881</v>
      </c>
      <c r="C242" s="1138"/>
      <c r="D242" s="1138"/>
      <c r="E242" s="1139"/>
      <c r="F242" s="743">
        <v>0</v>
      </c>
      <c r="G242" s="743">
        <v>0</v>
      </c>
      <c r="H242" s="744">
        <v>0</v>
      </c>
      <c r="I242" s="769">
        <v>0</v>
      </c>
    </row>
    <row r="243" spans="1:9" ht="12.75">
      <c r="A243" s="742"/>
      <c r="B243" s="1137" t="s">
        <v>882</v>
      </c>
      <c r="C243" s="1138"/>
      <c r="D243" s="1138"/>
      <c r="E243" s="1139"/>
      <c r="F243" s="740">
        <v>0</v>
      </c>
      <c r="G243" s="740">
        <v>0</v>
      </c>
      <c r="H243" s="741">
        <v>0</v>
      </c>
      <c r="I243" s="769">
        <v>0</v>
      </c>
    </row>
    <row r="244" spans="1:9" ht="12.75">
      <c r="A244" s="742"/>
      <c r="B244" s="1137" t="s">
        <v>884</v>
      </c>
      <c r="C244" s="1138"/>
      <c r="D244" s="1138"/>
      <c r="E244" s="1139"/>
      <c r="F244" s="743">
        <v>0</v>
      </c>
      <c r="G244" s="743">
        <v>0</v>
      </c>
      <c r="H244" s="744">
        <v>0</v>
      </c>
      <c r="I244" s="769">
        <v>0</v>
      </c>
    </row>
    <row r="245" spans="1:9" ht="12.75">
      <c r="A245" s="742"/>
      <c r="B245" s="1137" t="s">
        <v>885</v>
      </c>
      <c r="C245" s="1138"/>
      <c r="D245" s="1138"/>
      <c r="E245" s="1139"/>
      <c r="F245" s="743">
        <v>0</v>
      </c>
      <c r="G245" s="743">
        <v>0</v>
      </c>
      <c r="H245" s="744">
        <v>0</v>
      </c>
      <c r="I245" s="769">
        <v>0</v>
      </c>
    </row>
    <row r="246" spans="1:9" ht="12.75">
      <c r="A246" s="742"/>
      <c r="B246" s="1137" t="s">
        <v>886</v>
      </c>
      <c r="C246" s="1138"/>
      <c r="D246" s="1138"/>
      <c r="E246" s="1139"/>
      <c r="F246" s="743">
        <v>0</v>
      </c>
      <c r="G246" s="743">
        <v>0</v>
      </c>
      <c r="H246" s="744">
        <v>0</v>
      </c>
      <c r="I246" s="769">
        <v>0</v>
      </c>
    </row>
    <row r="247" spans="1:9" ht="12.75">
      <c r="A247" s="742"/>
      <c r="B247" s="1137" t="s">
        <v>887</v>
      </c>
      <c r="C247" s="1138"/>
      <c r="D247" s="1138"/>
      <c r="E247" s="1139"/>
      <c r="F247" s="743">
        <v>19400</v>
      </c>
      <c r="G247" s="743">
        <v>20912</v>
      </c>
      <c r="H247" s="744">
        <v>19062</v>
      </c>
      <c r="I247" s="769">
        <f>H247/G247*100</f>
        <v>91.15340474368784</v>
      </c>
    </row>
    <row r="248" spans="1:9" ht="13.5" thickBot="1">
      <c r="A248" s="742"/>
      <c r="B248" s="1137" t="s">
        <v>529</v>
      </c>
      <c r="C248" s="1138"/>
      <c r="D248" s="1138"/>
      <c r="E248" s="1139"/>
      <c r="F248" s="749">
        <v>0</v>
      </c>
      <c r="G248" s="749">
        <v>0</v>
      </c>
      <c r="H248" s="750">
        <v>0</v>
      </c>
      <c r="I248" s="734">
        <v>0</v>
      </c>
    </row>
    <row r="249" spans="1:9" ht="13.5" thickTop="1">
      <c r="A249" s="757"/>
      <c r="B249" s="758"/>
      <c r="C249" s="758"/>
      <c r="D249" s="758"/>
      <c r="E249" s="758"/>
      <c r="F249" s="759"/>
      <c r="G249" s="759"/>
      <c r="H249" s="759"/>
      <c r="I249" s="760"/>
    </row>
    <row r="250" spans="1:9" ht="12.75">
      <c r="A250" s="761"/>
      <c r="B250" s="697"/>
      <c r="C250" s="697"/>
      <c r="D250" s="697"/>
      <c r="E250" s="697"/>
      <c r="F250" s="783"/>
      <c r="G250" s="783"/>
      <c r="H250" s="783"/>
      <c r="I250" s="763"/>
    </row>
    <row r="251" spans="1:9" ht="12.75">
      <c r="A251" s="761"/>
      <c r="B251" s="697"/>
      <c r="C251" s="697"/>
      <c r="D251" s="697"/>
      <c r="E251" s="697"/>
      <c r="F251" s="783"/>
      <c r="G251" s="783"/>
      <c r="H251" s="783"/>
      <c r="I251" s="763"/>
    </row>
    <row r="252" spans="1:9" ht="12.75">
      <c r="A252" s="761"/>
      <c r="B252" s="697"/>
      <c r="C252" s="697"/>
      <c r="D252" s="697"/>
      <c r="E252" s="697"/>
      <c r="F252" s="783"/>
      <c r="G252" s="783"/>
      <c r="H252" s="783"/>
      <c r="I252" s="763"/>
    </row>
    <row r="253" spans="1:9" ht="12.75">
      <c r="A253" s="761"/>
      <c r="B253" s="697"/>
      <c r="C253" s="697"/>
      <c r="D253" s="697"/>
      <c r="E253" s="697"/>
      <c r="F253" s="783"/>
      <c r="G253" s="783"/>
      <c r="H253" s="783"/>
      <c r="I253" s="763"/>
    </row>
    <row r="254" spans="1:9" ht="12.75">
      <c r="A254" s="761"/>
      <c r="B254" s="697"/>
      <c r="C254" s="697"/>
      <c r="D254" s="697"/>
      <c r="E254" s="697"/>
      <c r="F254" s="783"/>
      <c r="G254" s="783"/>
      <c r="H254" s="783"/>
      <c r="I254" s="763"/>
    </row>
    <row r="255" spans="1:9" ht="12.75">
      <c r="A255" s="761"/>
      <c r="B255" s="697"/>
      <c r="C255" s="697"/>
      <c r="D255" s="697"/>
      <c r="E255" s="697"/>
      <c r="F255" s="783"/>
      <c r="G255" s="783"/>
      <c r="H255" s="783"/>
      <c r="I255" s="763"/>
    </row>
    <row r="256" spans="1:9" ht="15.75">
      <c r="A256" s="761"/>
      <c r="B256" s="697"/>
      <c r="C256" s="697"/>
      <c r="D256" s="697"/>
      <c r="E256" s="697"/>
      <c r="F256" s="783"/>
      <c r="G256" s="1334" t="s">
        <v>530</v>
      </c>
      <c r="H256" s="831"/>
      <c r="I256" s="831"/>
    </row>
    <row r="257" spans="1:9" ht="12.75">
      <c r="A257" s="761"/>
      <c r="B257" s="697"/>
      <c r="C257" s="697"/>
      <c r="D257" s="697"/>
      <c r="E257" s="697"/>
      <c r="F257" s="783"/>
      <c r="G257" s="783"/>
      <c r="H257" s="783"/>
      <c r="I257" s="763"/>
    </row>
    <row r="258" spans="1:9" ht="13.5" thickBot="1">
      <c r="A258" s="775"/>
      <c r="B258" s="753"/>
      <c r="C258" s="753"/>
      <c r="D258" s="753"/>
      <c r="E258" s="753"/>
      <c r="F258" s="776"/>
      <c r="G258" s="776"/>
      <c r="H258" s="776"/>
      <c r="I258" s="777" t="s">
        <v>719</v>
      </c>
    </row>
    <row r="259" spans="1:9" ht="13.5" thickTop="1">
      <c r="A259" s="784" t="s">
        <v>895</v>
      </c>
      <c r="B259" s="1325" t="s">
        <v>550</v>
      </c>
      <c r="C259" s="1297"/>
      <c r="D259" s="1297"/>
      <c r="E259" s="1298"/>
      <c r="F259" s="766"/>
      <c r="G259" s="766"/>
      <c r="H259" s="767"/>
      <c r="I259" s="768"/>
    </row>
    <row r="260" spans="1:9" ht="12.75">
      <c r="A260" s="742"/>
      <c r="B260" s="1303" t="s">
        <v>830</v>
      </c>
      <c r="C260" s="1135"/>
      <c r="D260" s="1135"/>
      <c r="E260" s="1136"/>
      <c r="F260" s="739">
        <f>F261</f>
        <v>200000</v>
      </c>
      <c r="G260" s="739">
        <f>SUM(G261:G261)</f>
        <v>34676</v>
      </c>
      <c r="H260" s="739">
        <f>SUM(H261:H261)</f>
        <v>67286</v>
      </c>
      <c r="I260" s="733">
        <f>H260/G260*100</f>
        <v>194.04198869535125</v>
      </c>
    </row>
    <row r="261" spans="1:9" ht="12.75">
      <c r="A261" s="742"/>
      <c r="B261" s="1299" t="s">
        <v>551</v>
      </c>
      <c r="C261" s="1138"/>
      <c r="D261" s="1138"/>
      <c r="E261" s="1139"/>
      <c r="F261" s="740">
        <v>200000</v>
      </c>
      <c r="G261" s="743">
        <v>34676</v>
      </c>
      <c r="H261" s="744">
        <v>67286</v>
      </c>
      <c r="I261" s="769">
        <f>H261/G261*100</f>
        <v>194.04198869535125</v>
      </c>
    </row>
    <row r="262" spans="1:9" ht="12.75">
      <c r="A262" s="742"/>
      <c r="B262" s="1303" t="s">
        <v>832</v>
      </c>
      <c r="C262" s="1135"/>
      <c r="D262" s="1135"/>
      <c r="E262" s="1136"/>
      <c r="F262" s="739">
        <f>SUM(F263:F269)</f>
        <v>0</v>
      </c>
      <c r="G262" s="739">
        <f>SUM(G263:G269)</f>
        <v>0</v>
      </c>
      <c r="H262" s="739">
        <f>SUM(H263:H269)</f>
        <v>0</v>
      </c>
      <c r="I262" s="733">
        <v>0</v>
      </c>
    </row>
    <row r="263" spans="1:9" ht="12.75">
      <c r="A263" s="742"/>
      <c r="B263" s="1299" t="s">
        <v>867</v>
      </c>
      <c r="C263" s="1138"/>
      <c r="D263" s="1138"/>
      <c r="E263" s="1139"/>
      <c r="F263" s="740">
        <v>0</v>
      </c>
      <c r="G263" s="743">
        <v>0</v>
      </c>
      <c r="H263" s="744">
        <v>0</v>
      </c>
      <c r="I263" s="734">
        <v>0</v>
      </c>
    </row>
    <row r="264" spans="1:9" ht="12.75">
      <c r="A264" s="742"/>
      <c r="B264" s="1299" t="s">
        <v>881</v>
      </c>
      <c r="C264" s="1138"/>
      <c r="D264" s="1138"/>
      <c r="E264" s="1139"/>
      <c r="F264" s="740">
        <v>0</v>
      </c>
      <c r="G264" s="743">
        <v>0</v>
      </c>
      <c r="H264" s="744">
        <v>0</v>
      </c>
      <c r="I264" s="734">
        <v>0</v>
      </c>
    </row>
    <row r="265" spans="1:9" ht="12.75">
      <c r="A265" s="742"/>
      <c r="B265" s="1299" t="s">
        <v>882</v>
      </c>
      <c r="C265" s="1138"/>
      <c r="D265" s="1138"/>
      <c r="E265" s="1139"/>
      <c r="F265" s="743">
        <v>0</v>
      </c>
      <c r="G265" s="743">
        <v>0</v>
      </c>
      <c r="H265" s="744">
        <v>0</v>
      </c>
      <c r="I265" s="734">
        <v>0</v>
      </c>
    </row>
    <row r="266" spans="1:9" ht="12.75">
      <c r="A266" s="742"/>
      <c r="B266" s="1299" t="s">
        <v>884</v>
      </c>
      <c r="C266" s="1138"/>
      <c r="D266" s="1138"/>
      <c r="E266" s="1139"/>
      <c r="F266" s="740">
        <v>0</v>
      </c>
      <c r="G266" s="743">
        <v>0</v>
      </c>
      <c r="H266" s="744">
        <v>0</v>
      </c>
      <c r="I266" s="734">
        <v>0</v>
      </c>
    </row>
    <row r="267" spans="1:9" ht="12.75">
      <c r="A267" s="742"/>
      <c r="B267" s="1299" t="s">
        <v>885</v>
      </c>
      <c r="C267" s="1138"/>
      <c r="D267" s="1138"/>
      <c r="E267" s="1139"/>
      <c r="F267" s="740">
        <v>0</v>
      </c>
      <c r="G267" s="743">
        <v>0</v>
      </c>
      <c r="H267" s="744">
        <v>0</v>
      </c>
      <c r="I267" s="734">
        <v>0</v>
      </c>
    </row>
    <row r="268" spans="1:9" ht="12.75">
      <c r="A268" s="742"/>
      <c r="B268" s="1299" t="s">
        <v>886</v>
      </c>
      <c r="C268" s="1138"/>
      <c r="D268" s="1138"/>
      <c r="E268" s="1139"/>
      <c r="F268" s="740">
        <v>0</v>
      </c>
      <c r="G268" s="743">
        <v>0</v>
      </c>
      <c r="H268" s="744">
        <v>0</v>
      </c>
      <c r="I268" s="734">
        <v>0</v>
      </c>
    </row>
    <row r="269" spans="1:9" ht="12.75">
      <c r="A269" s="742"/>
      <c r="B269" s="1299" t="s">
        <v>552</v>
      </c>
      <c r="C269" s="1138"/>
      <c r="D269" s="1138"/>
      <c r="E269" s="1139"/>
      <c r="F269" s="743">
        <v>0</v>
      </c>
      <c r="G269" s="743">
        <v>0</v>
      </c>
      <c r="H269" s="744">
        <v>0</v>
      </c>
      <c r="I269" s="734">
        <v>0</v>
      </c>
    </row>
    <row r="270" spans="1:9" ht="12.75">
      <c r="A270" s="742"/>
      <c r="B270" s="1299" t="s">
        <v>537</v>
      </c>
      <c r="C270" s="1138"/>
      <c r="D270" s="1138"/>
      <c r="E270" s="1139"/>
      <c r="F270" s="745">
        <v>0</v>
      </c>
      <c r="G270" s="749">
        <v>0</v>
      </c>
      <c r="H270" s="750">
        <v>0</v>
      </c>
      <c r="I270" s="734">
        <v>0</v>
      </c>
    </row>
    <row r="271" spans="1:9" ht="12.75">
      <c r="A271" s="157"/>
      <c r="B271" s="785"/>
      <c r="C271" s="697"/>
      <c r="D271" s="697"/>
      <c r="E271" s="698"/>
      <c r="F271" s="737"/>
      <c r="G271" s="743"/>
      <c r="H271" s="744"/>
      <c r="I271" s="734"/>
    </row>
    <row r="272" spans="1:9" ht="12.75">
      <c r="A272" s="742" t="s">
        <v>896</v>
      </c>
      <c r="B272" s="1300" t="s">
        <v>553</v>
      </c>
      <c r="C272" s="1301"/>
      <c r="D272" s="1301"/>
      <c r="E272" s="1302"/>
      <c r="F272" s="737"/>
      <c r="G272" s="737"/>
      <c r="H272" s="738"/>
      <c r="I272" s="734"/>
    </row>
    <row r="273" spans="1:9" ht="12.75">
      <c r="A273" s="742"/>
      <c r="B273" s="1303" t="s">
        <v>830</v>
      </c>
      <c r="C273" s="1135"/>
      <c r="D273" s="1135"/>
      <c r="E273" s="1136"/>
      <c r="F273" s="739">
        <f>SUM(F274:F276)</f>
        <v>1042943</v>
      </c>
      <c r="G273" s="739">
        <f>SUM(G274:G276)</f>
        <v>1228838</v>
      </c>
      <c r="H273" s="739">
        <f>SUM(H274:H276)</f>
        <v>1228606</v>
      </c>
      <c r="I273" s="733">
        <f>H273/G273*100</f>
        <v>99.98112037550922</v>
      </c>
    </row>
    <row r="274" spans="1:9" ht="12.75">
      <c r="A274" s="742"/>
      <c r="B274" s="1299" t="s">
        <v>554</v>
      </c>
      <c r="C274" s="1138"/>
      <c r="D274" s="1138"/>
      <c r="E274" s="1139"/>
      <c r="F274" s="740">
        <v>935371</v>
      </c>
      <c r="G274" s="740">
        <v>354367</v>
      </c>
      <c r="H274" s="741">
        <v>354135</v>
      </c>
      <c r="I274" s="734">
        <f>H274/G274*100</f>
        <v>99.93453114990956</v>
      </c>
    </row>
    <row r="275" spans="1:9" ht="12.75">
      <c r="A275" s="742"/>
      <c r="B275" s="1299" t="s">
        <v>555</v>
      </c>
      <c r="C275" s="1138"/>
      <c r="D275" s="1138"/>
      <c r="E275" s="1139"/>
      <c r="F275" s="743">
        <v>90875</v>
      </c>
      <c r="G275" s="743">
        <v>867336</v>
      </c>
      <c r="H275" s="744">
        <v>867336</v>
      </c>
      <c r="I275" s="734">
        <f>H275/G275*100</f>
        <v>100</v>
      </c>
    </row>
    <row r="276" spans="1:9" ht="12.75">
      <c r="A276" s="742"/>
      <c r="B276" s="1299" t="s">
        <v>556</v>
      </c>
      <c r="C276" s="837"/>
      <c r="D276" s="837"/>
      <c r="E276" s="834"/>
      <c r="F276" s="743">
        <v>16697</v>
      </c>
      <c r="G276" s="743">
        <v>7135</v>
      </c>
      <c r="H276" s="744">
        <v>7135</v>
      </c>
      <c r="I276" s="734">
        <f>H276/G276*100</f>
        <v>100</v>
      </c>
    </row>
    <row r="277" spans="1:9" ht="12.75">
      <c r="A277" s="742"/>
      <c r="B277" s="1303" t="s">
        <v>832</v>
      </c>
      <c r="C277" s="1135"/>
      <c r="D277" s="1135"/>
      <c r="E277" s="1136"/>
      <c r="F277" s="739">
        <f>SUM(F278:F284)</f>
        <v>0</v>
      </c>
      <c r="G277" s="739">
        <f>SUM(G278:G284)</f>
        <v>0</v>
      </c>
      <c r="H277" s="739">
        <f>SUM(H278:H284)</f>
        <v>0</v>
      </c>
      <c r="I277" s="733">
        <v>0</v>
      </c>
    </row>
    <row r="278" spans="1:9" ht="12.75">
      <c r="A278" s="742"/>
      <c r="B278" s="1299" t="s">
        <v>867</v>
      </c>
      <c r="C278" s="1138"/>
      <c r="D278" s="1138"/>
      <c r="E278" s="1139"/>
      <c r="F278" s="743">
        <v>0</v>
      </c>
      <c r="G278" s="743">
        <v>0</v>
      </c>
      <c r="H278" s="744">
        <v>0</v>
      </c>
      <c r="I278" s="734">
        <v>0</v>
      </c>
    </row>
    <row r="279" spans="1:9" ht="12.75">
      <c r="A279" s="742"/>
      <c r="B279" s="1299" t="s">
        <v>881</v>
      </c>
      <c r="C279" s="1138"/>
      <c r="D279" s="1138"/>
      <c r="E279" s="1139"/>
      <c r="F279" s="743">
        <v>0</v>
      </c>
      <c r="G279" s="743">
        <v>0</v>
      </c>
      <c r="H279" s="744">
        <v>0</v>
      </c>
      <c r="I279" s="734">
        <v>0</v>
      </c>
    </row>
    <row r="280" spans="1:9" ht="12.75">
      <c r="A280" s="742"/>
      <c r="B280" s="1299" t="s">
        <v>882</v>
      </c>
      <c r="C280" s="1138"/>
      <c r="D280" s="1138"/>
      <c r="E280" s="1139"/>
      <c r="F280" s="740">
        <v>0</v>
      </c>
      <c r="G280" s="740">
        <v>0</v>
      </c>
      <c r="H280" s="741">
        <v>0</v>
      </c>
      <c r="I280" s="734">
        <v>0</v>
      </c>
    </row>
    <row r="281" spans="1:9" ht="12.75">
      <c r="A281" s="742"/>
      <c r="B281" s="1299" t="s">
        <v>884</v>
      </c>
      <c r="C281" s="1138"/>
      <c r="D281" s="1138"/>
      <c r="E281" s="1139"/>
      <c r="F281" s="743">
        <v>0</v>
      </c>
      <c r="G281" s="743">
        <v>0</v>
      </c>
      <c r="H281" s="744">
        <v>0</v>
      </c>
      <c r="I281" s="734">
        <v>0</v>
      </c>
    </row>
    <row r="282" spans="1:9" ht="12.75">
      <c r="A282" s="742"/>
      <c r="B282" s="1299" t="s">
        <v>885</v>
      </c>
      <c r="C282" s="1138"/>
      <c r="D282" s="1138"/>
      <c r="E282" s="1139"/>
      <c r="F282" s="743">
        <v>0</v>
      </c>
      <c r="G282" s="743">
        <v>0</v>
      </c>
      <c r="H282" s="744">
        <v>0</v>
      </c>
      <c r="I282" s="734">
        <v>0</v>
      </c>
    </row>
    <row r="283" spans="1:9" ht="12.75">
      <c r="A283" s="742"/>
      <c r="B283" s="1299" t="s">
        <v>886</v>
      </c>
      <c r="C283" s="1138"/>
      <c r="D283" s="1138"/>
      <c r="E283" s="1139"/>
      <c r="F283" s="743">
        <v>0</v>
      </c>
      <c r="G283" s="743">
        <v>0</v>
      </c>
      <c r="H283" s="744">
        <v>0</v>
      </c>
      <c r="I283" s="734">
        <v>0</v>
      </c>
    </row>
    <row r="284" spans="1:9" ht="12.75">
      <c r="A284" s="742"/>
      <c r="B284" s="1299" t="s">
        <v>887</v>
      </c>
      <c r="C284" s="1138"/>
      <c r="D284" s="1138"/>
      <c r="E284" s="1139"/>
      <c r="F284" s="743">
        <v>0</v>
      </c>
      <c r="G284" s="743">
        <v>0</v>
      </c>
      <c r="H284" s="744">
        <v>0</v>
      </c>
      <c r="I284" s="734">
        <v>0</v>
      </c>
    </row>
    <row r="285" spans="1:9" ht="12.75">
      <c r="A285" s="742"/>
      <c r="B285" s="1299" t="s">
        <v>888</v>
      </c>
      <c r="C285" s="1138"/>
      <c r="D285" s="1138"/>
      <c r="E285" s="1139"/>
      <c r="F285" s="749">
        <v>0</v>
      </c>
      <c r="G285" s="749">
        <v>0</v>
      </c>
      <c r="H285" s="750">
        <v>0</v>
      </c>
      <c r="I285" s="734">
        <v>0</v>
      </c>
    </row>
    <row r="286" spans="1:9" ht="12.75">
      <c r="A286" s="742"/>
      <c r="B286" s="785"/>
      <c r="C286" s="697"/>
      <c r="D286" s="697"/>
      <c r="E286" s="698"/>
      <c r="F286" s="749"/>
      <c r="G286" s="749"/>
      <c r="H286" s="749"/>
      <c r="I286" s="734"/>
    </row>
    <row r="287" spans="1:9" ht="12.75">
      <c r="A287" s="742" t="s">
        <v>897</v>
      </c>
      <c r="B287" s="1300" t="s">
        <v>557</v>
      </c>
      <c r="C287" s="1301"/>
      <c r="D287" s="1301"/>
      <c r="E287" s="1302"/>
      <c r="F287" s="737"/>
      <c r="G287" s="737"/>
      <c r="H287" s="738"/>
      <c r="I287" s="734"/>
    </row>
    <row r="288" spans="1:9" ht="12.75">
      <c r="A288" s="742"/>
      <c r="B288" s="1303" t="s">
        <v>830</v>
      </c>
      <c r="C288" s="1135"/>
      <c r="D288" s="1135"/>
      <c r="E288" s="1136"/>
      <c r="F288" s="739">
        <f>SUM(F289:F290)</f>
        <v>0</v>
      </c>
      <c r="G288" s="739">
        <f>SUM(G289:G290)</f>
        <v>19382</v>
      </c>
      <c r="H288" s="739">
        <f>SUM(H289:H290)</f>
        <v>19434</v>
      </c>
      <c r="I288" s="733">
        <f>H288/G288*100</f>
        <v>100.26829016613353</v>
      </c>
    </row>
    <row r="289" spans="1:9" ht="12.75">
      <c r="A289" s="742"/>
      <c r="B289" s="1299" t="s">
        <v>889</v>
      </c>
      <c r="C289" s="1138"/>
      <c r="D289" s="1138"/>
      <c r="E289" s="1139"/>
      <c r="F289" s="740">
        <v>0</v>
      </c>
      <c r="G289" s="740">
        <v>0</v>
      </c>
      <c r="H289" s="741">
        <v>0</v>
      </c>
      <c r="I289" s="769">
        <v>0</v>
      </c>
    </row>
    <row r="290" spans="1:9" ht="12.75">
      <c r="A290" s="742"/>
      <c r="B290" s="1299" t="s">
        <v>890</v>
      </c>
      <c r="C290" s="1138"/>
      <c r="D290" s="1138"/>
      <c r="E290" s="1139"/>
      <c r="F290" s="740">
        <v>0</v>
      </c>
      <c r="G290" s="740">
        <v>19382</v>
      </c>
      <c r="H290" s="741">
        <v>19434</v>
      </c>
      <c r="I290" s="769">
        <f>H290/G290*100</f>
        <v>100.26829016613353</v>
      </c>
    </row>
    <row r="291" spans="1:9" ht="12.75">
      <c r="A291" s="742"/>
      <c r="B291" s="1303" t="s">
        <v>832</v>
      </c>
      <c r="C291" s="1135"/>
      <c r="D291" s="1135"/>
      <c r="E291" s="1136"/>
      <c r="F291" s="739">
        <f>SUM(F292:F298)</f>
        <v>0</v>
      </c>
      <c r="G291" s="739">
        <f>SUM(G292:G298)</f>
        <v>19382</v>
      </c>
      <c r="H291" s="739">
        <f>SUM(H292:H298)</f>
        <v>19434</v>
      </c>
      <c r="I291" s="769">
        <f>H291/G291*100</f>
        <v>100.26829016613353</v>
      </c>
    </row>
    <row r="292" spans="1:9" ht="12.75">
      <c r="A292" s="742"/>
      <c r="B292" s="1299" t="s">
        <v>867</v>
      </c>
      <c r="C292" s="1138"/>
      <c r="D292" s="1138"/>
      <c r="E292" s="1139"/>
      <c r="F292" s="740">
        <v>0</v>
      </c>
      <c r="G292" s="740">
        <v>0</v>
      </c>
      <c r="H292" s="741">
        <v>0</v>
      </c>
      <c r="I292" s="769">
        <v>0</v>
      </c>
    </row>
    <row r="293" spans="1:9" ht="12.75">
      <c r="A293" s="742"/>
      <c r="B293" s="1299" t="s">
        <v>881</v>
      </c>
      <c r="C293" s="1138"/>
      <c r="D293" s="1138"/>
      <c r="E293" s="1139"/>
      <c r="F293" s="743">
        <v>0</v>
      </c>
      <c r="G293" s="740">
        <v>0</v>
      </c>
      <c r="H293" s="741">
        <v>0</v>
      </c>
      <c r="I293" s="769">
        <v>0</v>
      </c>
    </row>
    <row r="294" spans="1:9" ht="12.75">
      <c r="A294" s="742"/>
      <c r="B294" s="1299" t="s">
        <v>882</v>
      </c>
      <c r="C294" s="1138"/>
      <c r="D294" s="1138"/>
      <c r="E294" s="1139"/>
      <c r="F294" s="740">
        <v>0</v>
      </c>
      <c r="G294" s="740">
        <v>0</v>
      </c>
      <c r="H294" s="741">
        <v>0</v>
      </c>
      <c r="I294" s="769">
        <v>0</v>
      </c>
    </row>
    <row r="295" spans="1:9" ht="12.75">
      <c r="A295" s="742"/>
      <c r="B295" s="1299" t="s">
        <v>884</v>
      </c>
      <c r="C295" s="1138"/>
      <c r="D295" s="1138"/>
      <c r="E295" s="1139"/>
      <c r="F295" s="740">
        <v>0</v>
      </c>
      <c r="G295" s="740">
        <v>0</v>
      </c>
      <c r="H295" s="741">
        <v>0</v>
      </c>
      <c r="I295" s="769">
        <v>0</v>
      </c>
    </row>
    <row r="296" spans="1:9" ht="12.75">
      <c r="A296" s="742"/>
      <c r="B296" s="1299" t="s">
        <v>885</v>
      </c>
      <c r="C296" s="1138"/>
      <c r="D296" s="1138"/>
      <c r="E296" s="1139"/>
      <c r="F296" s="740">
        <v>0</v>
      </c>
      <c r="G296" s="740">
        <v>0</v>
      </c>
      <c r="H296" s="741">
        <v>0</v>
      </c>
      <c r="I296" s="769">
        <v>0</v>
      </c>
    </row>
    <row r="297" spans="1:9" ht="12.75">
      <c r="A297" s="742"/>
      <c r="B297" s="1299" t="s">
        <v>886</v>
      </c>
      <c r="C297" s="1138"/>
      <c r="D297" s="1138"/>
      <c r="E297" s="1139"/>
      <c r="F297" s="740">
        <v>0</v>
      </c>
      <c r="G297" s="740">
        <v>19382</v>
      </c>
      <c r="H297" s="741">
        <v>19434</v>
      </c>
      <c r="I297" s="769">
        <f>H297/G297*100</f>
        <v>100.26829016613353</v>
      </c>
    </row>
    <row r="298" spans="1:9" ht="12.75">
      <c r="A298" s="742"/>
      <c r="B298" s="1299" t="s">
        <v>887</v>
      </c>
      <c r="C298" s="1138"/>
      <c r="D298" s="1138"/>
      <c r="E298" s="1139"/>
      <c r="F298" s="740">
        <v>0</v>
      </c>
      <c r="G298" s="740">
        <v>0</v>
      </c>
      <c r="H298" s="741">
        <v>0</v>
      </c>
      <c r="I298" s="769">
        <v>0</v>
      </c>
    </row>
    <row r="299" spans="1:9" ht="12.75">
      <c r="A299" s="742"/>
      <c r="B299" s="1299" t="s">
        <v>537</v>
      </c>
      <c r="C299" s="1138"/>
      <c r="D299" s="1138"/>
      <c r="E299" s="1139"/>
      <c r="F299" s="745">
        <v>0</v>
      </c>
      <c r="G299" s="745">
        <v>0</v>
      </c>
      <c r="H299" s="746">
        <v>0</v>
      </c>
      <c r="I299" s="769">
        <v>0</v>
      </c>
    </row>
    <row r="300" spans="1:9" ht="12.75">
      <c r="A300" s="157"/>
      <c r="B300" s="1323"/>
      <c r="C300" s="1318"/>
      <c r="D300" s="1318"/>
      <c r="E300" s="1319"/>
      <c r="F300" s="737"/>
      <c r="G300" s="737"/>
      <c r="H300" s="738"/>
      <c r="I300" s="734"/>
    </row>
    <row r="301" spans="1:9" ht="12.75">
      <c r="A301" s="742" t="s">
        <v>898</v>
      </c>
      <c r="B301" s="1300" t="s">
        <v>558</v>
      </c>
      <c r="C301" s="1301"/>
      <c r="D301" s="1301"/>
      <c r="E301" s="1302"/>
      <c r="F301" s="737"/>
      <c r="G301" s="737"/>
      <c r="H301" s="738"/>
      <c r="I301" s="734"/>
    </row>
    <row r="302" spans="1:9" ht="12.75">
      <c r="A302" s="742"/>
      <c r="B302" s="1303" t="s">
        <v>830</v>
      </c>
      <c r="C302" s="1135"/>
      <c r="D302" s="1135"/>
      <c r="E302" s="1136"/>
      <c r="F302" s="739">
        <f>SUM(F303:F304)</f>
        <v>0</v>
      </c>
      <c r="G302" s="739">
        <f>SUM(G303:G304)</f>
        <v>1239</v>
      </c>
      <c r="H302" s="739">
        <f>SUM(H303:H304)</f>
        <v>1239</v>
      </c>
      <c r="I302" s="733">
        <f>H302/G302*100</f>
        <v>100</v>
      </c>
    </row>
    <row r="303" spans="1:9" ht="12.75">
      <c r="A303" s="742"/>
      <c r="B303" s="1299" t="s">
        <v>536</v>
      </c>
      <c r="C303" s="1138"/>
      <c r="D303" s="1138"/>
      <c r="E303" s="1139"/>
      <c r="F303" s="743">
        <v>0</v>
      </c>
      <c r="G303" s="743">
        <v>1239</v>
      </c>
      <c r="H303" s="744">
        <v>1239</v>
      </c>
      <c r="I303" s="769">
        <f aca="true" t="shared" si="3" ref="I303:I308">H303/G303*100</f>
        <v>100</v>
      </c>
    </row>
    <row r="304" spans="1:9" ht="12.75">
      <c r="A304" s="742"/>
      <c r="B304" s="1299" t="s">
        <v>890</v>
      </c>
      <c r="C304" s="1138"/>
      <c r="D304" s="1138"/>
      <c r="E304" s="1139"/>
      <c r="F304" s="740">
        <v>0</v>
      </c>
      <c r="G304" s="740">
        <v>0</v>
      </c>
      <c r="H304" s="741">
        <v>0</v>
      </c>
      <c r="I304" s="769">
        <v>0</v>
      </c>
    </row>
    <row r="305" spans="1:9" ht="12.75">
      <c r="A305" s="742"/>
      <c r="B305" s="1303" t="s">
        <v>832</v>
      </c>
      <c r="C305" s="1135"/>
      <c r="D305" s="1135"/>
      <c r="E305" s="1136"/>
      <c r="F305" s="739">
        <f>SUM(F306:F312)</f>
        <v>0</v>
      </c>
      <c r="G305" s="739">
        <f>SUM(G306:G312)</f>
        <v>1239</v>
      </c>
      <c r="H305" s="739">
        <f>SUM(H306:H312)</f>
        <v>1127</v>
      </c>
      <c r="I305" s="769">
        <f t="shared" si="3"/>
        <v>90.96045197740112</v>
      </c>
    </row>
    <row r="306" spans="1:9" ht="12.75">
      <c r="A306" s="742"/>
      <c r="B306" s="1299" t="s">
        <v>867</v>
      </c>
      <c r="C306" s="1138"/>
      <c r="D306" s="1138"/>
      <c r="E306" s="1139"/>
      <c r="F306" s="743">
        <v>0</v>
      </c>
      <c r="G306" s="743">
        <v>722</v>
      </c>
      <c r="H306" s="744">
        <v>610</v>
      </c>
      <c r="I306" s="769">
        <f t="shared" si="3"/>
        <v>84.48753462603878</v>
      </c>
    </row>
    <row r="307" spans="1:9" ht="12.75">
      <c r="A307" s="742"/>
      <c r="B307" s="1299" t="s">
        <v>881</v>
      </c>
      <c r="C307" s="1138"/>
      <c r="D307" s="1138"/>
      <c r="E307" s="1139"/>
      <c r="F307" s="743">
        <v>0</v>
      </c>
      <c r="G307" s="743">
        <v>120</v>
      </c>
      <c r="H307" s="744">
        <v>120</v>
      </c>
      <c r="I307" s="769">
        <f t="shared" si="3"/>
        <v>100</v>
      </c>
    </row>
    <row r="308" spans="1:9" ht="12.75">
      <c r="A308" s="742"/>
      <c r="B308" s="1299" t="s">
        <v>882</v>
      </c>
      <c r="C308" s="1138"/>
      <c r="D308" s="1138"/>
      <c r="E308" s="1139"/>
      <c r="F308" s="740">
        <v>0</v>
      </c>
      <c r="G308" s="740">
        <v>397</v>
      </c>
      <c r="H308" s="741">
        <v>397</v>
      </c>
      <c r="I308" s="769">
        <f t="shared" si="3"/>
        <v>100</v>
      </c>
    </row>
    <row r="309" spans="1:9" ht="12.75">
      <c r="A309" s="742"/>
      <c r="B309" s="1299" t="s">
        <v>884</v>
      </c>
      <c r="C309" s="1138"/>
      <c r="D309" s="1138"/>
      <c r="E309" s="1139"/>
      <c r="F309" s="740">
        <v>0</v>
      </c>
      <c r="G309" s="740">
        <v>0</v>
      </c>
      <c r="H309" s="741">
        <v>0</v>
      </c>
      <c r="I309" s="769">
        <v>0</v>
      </c>
    </row>
    <row r="310" spans="1:9" ht="12.75">
      <c r="A310" s="742"/>
      <c r="B310" s="1299" t="s">
        <v>885</v>
      </c>
      <c r="C310" s="1138"/>
      <c r="D310" s="1138"/>
      <c r="E310" s="1139"/>
      <c r="F310" s="740">
        <v>0</v>
      </c>
      <c r="G310" s="740">
        <v>0</v>
      </c>
      <c r="H310" s="741">
        <v>0</v>
      </c>
      <c r="I310" s="769">
        <v>0</v>
      </c>
    </row>
    <row r="311" spans="1:9" ht="12.75">
      <c r="A311" s="742"/>
      <c r="B311" s="1299" t="s">
        <v>886</v>
      </c>
      <c r="C311" s="1138"/>
      <c r="D311" s="1138"/>
      <c r="E311" s="1139"/>
      <c r="F311" s="740">
        <v>0</v>
      </c>
      <c r="G311" s="740">
        <v>0</v>
      </c>
      <c r="H311" s="741">
        <v>0</v>
      </c>
      <c r="I311" s="769">
        <v>0</v>
      </c>
    </row>
    <row r="312" spans="1:9" ht="12.75">
      <c r="A312" s="742"/>
      <c r="B312" s="1299" t="s">
        <v>887</v>
      </c>
      <c r="C312" s="1138"/>
      <c r="D312" s="1138"/>
      <c r="E312" s="1139"/>
      <c r="F312" s="740">
        <v>0</v>
      </c>
      <c r="G312" s="740">
        <v>0</v>
      </c>
      <c r="H312" s="741">
        <v>0</v>
      </c>
      <c r="I312" s="769">
        <v>0</v>
      </c>
    </row>
    <row r="313" spans="1:9" ht="13.5" thickBot="1">
      <c r="A313" s="751"/>
      <c r="B313" s="1324" t="s">
        <v>888</v>
      </c>
      <c r="C313" s="1294"/>
      <c r="D313" s="1294"/>
      <c r="E313" s="1295"/>
      <c r="F313" s="786">
        <v>0</v>
      </c>
      <c r="G313" s="786">
        <v>0</v>
      </c>
      <c r="H313" s="787">
        <v>0</v>
      </c>
      <c r="I313" s="788">
        <v>0</v>
      </c>
    </row>
    <row r="314" spans="1:9" ht="13.5" thickTop="1">
      <c r="A314" s="757"/>
      <c r="B314" s="758"/>
      <c r="C314" s="758"/>
      <c r="D314" s="758"/>
      <c r="E314" s="758"/>
      <c r="F314" s="772"/>
      <c r="G314" s="772"/>
      <c r="H314" s="772"/>
      <c r="I314" s="760"/>
    </row>
    <row r="315" spans="1:9" ht="12.75">
      <c r="A315" s="761"/>
      <c r="B315" s="697"/>
      <c r="C315" s="697"/>
      <c r="D315" s="697"/>
      <c r="E315" s="697"/>
      <c r="F315" s="773"/>
      <c r="G315" s="773"/>
      <c r="H315" s="773"/>
      <c r="I315" s="763"/>
    </row>
    <row r="316" spans="1:9" ht="12.75">
      <c r="A316" s="761"/>
      <c r="B316" s="697"/>
      <c r="C316" s="697"/>
      <c r="D316" s="697"/>
      <c r="E316" s="697"/>
      <c r="F316" s="773"/>
      <c r="G316" s="773"/>
      <c r="H316" s="773"/>
      <c r="I316" s="763"/>
    </row>
    <row r="317" spans="1:9" ht="12.75">
      <c r="A317" s="761"/>
      <c r="B317" s="697"/>
      <c r="C317" s="697"/>
      <c r="D317" s="697"/>
      <c r="E317" s="697"/>
      <c r="F317" s="773"/>
      <c r="G317" s="773"/>
      <c r="H317" s="773"/>
      <c r="I317" s="763"/>
    </row>
    <row r="318" spans="1:9" ht="12.75">
      <c r="A318" s="761"/>
      <c r="B318" s="697"/>
      <c r="C318" s="697"/>
      <c r="D318" s="697"/>
      <c r="E318" s="697"/>
      <c r="F318" s="773"/>
      <c r="G318" s="773"/>
      <c r="H318" s="773"/>
      <c r="I318" s="763"/>
    </row>
    <row r="319" spans="1:9" ht="12.75">
      <c r="A319" s="761"/>
      <c r="B319" s="697"/>
      <c r="C319" s="697"/>
      <c r="D319" s="697"/>
      <c r="E319" s="697"/>
      <c r="F319" s="773"/>
      <c r="G319" s="773"/>
      <c r="H319" s="773"/>
      <c r="I319" s="763"/>
    </row>
    <row r="320" spans="1:9" ht="12.75">
      <c r="A320" s="761"/>
      <c r="B320" s="697"/>
      <c r="C320" s="697"/>
      <c r="D320" s="697"/>
      <c r="E320" s="697"/>
      <c r="F320" s="773"/>
      <c r="G320" s="773"/>
      <c r="H320" s="773"/>
      <c r="I320" s="763"/>
    </row>
    <row r="321" spans="1:9" ht="15.75">
      <c r="A321" s="761"/>
      <c r="B321" s="697"/>
      <c r="C321" s="697"/>
      <c r="D321" s="697"/>
      <c r="E321" s="697"/>
      <c r="F321" s="773"/>
      <c r="G321" s="1334" t="s">
        <v>530</v>
      </c>
      <c r="H321" s="831"/>
      <c r="I321" s="831"/>
    </row>
    <row r="322" spans="1:9" ht="12.75">
      <c r="A322" s="761"/>
      <c r="B322" s="697"/>
      <c r="C322" s="697"/>
      <c r="D322" s="697"/>
      <c r="E322" s="697"/>
      <c r="F322" s="773"/>
      <c r="G322" s="773"/>
      <c r="H322" s="773"/>
      <c r="I322" s="763"/>
    </row>
    <row r="323" spans="1:9" ht="13.5" thickBot="1">
      <c r="A323" s="775"/>
      <c r="B323" s="1322"/>
      <c r="C323" s="1322"/>
      <c r="D323" s="1322"/>
      <c r="E323" s="1322"/>
      <c r="F323" s="776"/>
      <c r="G323" s="776"/>
      <c r="H323" s="776"/>
      <c r="I323" s="777" t="s">
        <v>719</v>
      </c>
    </row>
    <row r="324" spans="1:9" ht="13.5" thickTop="1">
      <c r="A324" s="742" t="s">
        <v>899</v>
      </c>
      <c r="B324" s="1325" t="s">
        <v>559</v>
      </c>
      <c r="C324" s="1297"/>
      <c r="D324" s="1297"/>
      <c r="E324" s="1298"/>
      <c r="F324" s="766"/>
      <c r="G324" s="766"/>
      <c r="H324" s="767"/>
      <c r="I324" s="768"/>
    </row>
    <row r="325" spans="1:9" ht="12.75">
      <c r="A325" s="742"/>
      <c r="B325" s="1303" t="s">
        <v>830</v>
      </c>
      <c r="C325" s="1135"/>
      <c r="D325" s="1135"/>
      <c r="E325" s="1136"/>
      <c r="F325" s="739">
        <f>SUM(F326:F327)</f>
        <v>740609</v>
      </c>
      <c r="G325" s="739">
        <f>SUM(G326:G327)</f>
        <v>772898</v>
      </c>
      <c r="H325" s="739">
        <f>SUM(H326:H327)</f>
        <v>775290</v>
      </c>
      <c r="I325" s="733">
        <f>H325/G325*100</f>
        <v>100.30948456329295</v>
      </c>
    </row>
    <row r="326" spans="1:9" ht="12.75">
      <c r="A326" s="742"/>
      <c r="B326" s="1299" t="s">
        <v>889</v>
      </c>
      <c r="C326" s="1138"/>
      <c r="D326" s="1138"/>
      <c r="E326" s="1139"/>
      <c r="F326" s="740">
        <v>0</v>
      </c>
      <c r="G326" s="740">
        <v>0</v>
      </c>
      <c r="H326" s="741">
        <v>0</v>
      </c>
      <c r="I326" s="734">
        <v>0</v>
      </c>
    </row>
    <row r="327" spans="1:9" ht="12.75">
      <c r="A327" s="742"/>
      <c r="B327" s="1299" t="s">
        <v>890</v>
      </c>
      <c r="C327" s="1138"/>
      <c r="D327" s="1138"/>
      <c r="E327" s="1139"/>
      <c r="F327" s="740">
        <v>740609</v>
      </c>
      <c r="G327" s="740">
        <v>772898</v>
      </c>
      <c r="H327" s="741">
        <v>775290</v>
      </c>
      <c r="I327" s="734">
        <f>H327/G327*100</f>
        <v>100.30948456329295</v>
      </c>
    </row>
    <row r="328" spans="1:9" ht="12.75">
      <c r="A328" s="742"/>
      <c r="B328" s="1303" t="s">
        <v>832</v>
      </c>
      <c r="C328" s="1135"/>
      <c r="D328" s="1135"/>
      <c r="E328" s="1136"/>
      <c r="F328" s="739">
        <f>SUM(F329:F331)</f>
        <v>740609</v>
      </c>
      <c r="G328" s="739">
        <f>SUM(G329:G331)</f>
        <v>772898</v>
      </c>
      <c r="H328" s="739">
        <f>SUM(H329:H331)</f>
        <v>775290</v>
      </c>
      <c r="I328" s="733">
        <f>H328/G328*100</f>
        <v>100.30948456329295</v>
      </c>
    </row>
    <row r="329" spans="1:9" ht="12.75">
      <c r="A329" s="742"/>
      <c r="B329" s="1299" t="s">
        <v>560</v>
      </c>
      <c r="C329" s="1138"/>
      <c r="D329" s="1138"/>
      <c r="E329" s="1139"/>
      <c r="F329" s="743">
        <v>205980</v>
      </c>
      <c r="G329" s="743">
        <v>207352</v>
      </c>
      <c r="H329" s="744">
        <v>206736</v>
      </c>
      <c r="I329" s="769">
        <f>H329/G329*100</f>
        <v>99.70292063737027</v>
      </c>
    </row>
    <row r="330" spans="1:9" ht="12.75">
      <c r="A330" s="742"/>
      <c r="B330" s="1299" t="s">
        <v>561</v>
      </c>
      <c r="C330" s="1138"/>
      <c r="D330" s="1138"/>
      <c r="E330" s="1139"/>
      <c r="F330" s="740">
        <v>196341</v>
      </c>
      <c r="G330" s="740">
        <v>203599</v>
      </c>
      <c r="H330" s="741">
        <v>206193</v>
      </c>
      <c r="I330" s="734">
        <f>H330/G330*100</f>
        <v>101.27407305536865</v>
      </c>
    </row>
    <row r="331" spans="1:9" ht="12.75">
      <c r="A331" s="742"/>
      <c r="B331" s="1299" t="s">
        <v>562</v>
      </c>
      <c r="C331" s="1138"/>
      <c r="D331" s="1138"/>
      <c r="E331" s="1139"/>
      <c r="F331" s="740">
        <v>338288</v>
      </c>
      <c r="G331" s="740">
        <v>361947</v>
      </c>
      <c r="H331" s="741">
        <v>362361</v>
      </c>
      <c r="I331" s="734">
        <f>H331/G331*100</f>
        <v>100.1143813873302</v>
      </c>
    </row>
    <row r="332" spans="1:9" ht="12.75">
      <c r="A332" s="157"/>
      <c r="B332" s="1323"/>
      <c r="C332" s="1318"/>
      <c r="D332" s="1318"/>
      <c r="E332" s="1319"/>
      <c r="F332" s="737"/>
      <c r="G332" s="737"/>
      <c r="H332" s="738"/>
      <c r="I332" s="734"/>
    </row>
    <row r="333" spans="1:9" ht="12.75">
      <c r="A333" s="742" t="s">
        <v>900</v>
      </c>
      <c r="B333" s="1300" t="s">
        <v>563</v>
      </c>
      <c r="C333" s="1301"/>
      <c r="D333" s="1301"/>
      <c r="E333" s="1302"/>
      <c r="F333" s="737"/>
      <c r="G333" s="737"/>
      <c r="H333" s="738"/>
      <c r="I333" s="734"/>
    </row>
    <row r="334" spans="1:9" ht="12.75">
      <c r="A334" s="742"/>
      <c r="B334" s="1303" t="s">
        <v>830</v>
      </c>
      <c r="C334" s="1135"/>
      <c r="D334" s="1135"/>
      <c r="E334" s="1136"/>
      <c r="F334" s="739">
        <f>SUM(F335:F336)</f>
        <v>0</v>
      </c>
      <c r="G334" s="739">
        <f>SUM(G335:G336)</f>
        <v>0</v>
      </c>
      <c r="H334" s="739">
        <f>SUM(H335:H336)</f>
        <v>1573</v>
      </c>
      <c r="I334" s="733">
        <v>0</v>
      </c>
    </row>
    <row r="335" spans="1:9" ht="12.75">
      <c r="A335" s="742"/>
      <c r="B335" s="1299" t="s">
        <v>889</v>
      </c>
      <c r="C335" s="1138"/>
      <c r="D335" s="1138"/>
      <c r="E335" s="1139"/>
      <c r="F335" s="743">
        <v>0</v>
      </c>
      <c r="G335" s="743">
        <v>0</v>
      </c>
      <c r="H335" s="744">
        <v>0</v>
      </c>
      <c r="I335" s="734">
        <v>0</v>
      </c>
    </row>
    <row r="336" spans="1:9" ht="12.75">
      <c r="A336" s="742"/>
      <c r="B336" s="1299" t="s">
        <v>890</v>
      </c>
      <c r="C336" s="1138"/>
      <c r="D336" s="1138"/>
      <c r="E336" s="1139"/>
      <c r="F336" s="740">
        <v>0</v>
      </c>
      <c r="G336" s="740">
        <v>0</v>
      </c>
      <c r="H336" s="741">
        <v>1573</v>
      </c>
      <c r="I336" s="734">
        <v>0</v>
      </c>
    </row>
    <row r="337" spans="1:9" ht="12.75">
      <c r="A337" s="742"/>
      <c r="B337" s="1303" t="s">
        <v>832</v>
      </c>
      <c r="C337" s="1135"/>
      <c r="D337" s="1135"/>
      <c r="E337" s="1136"/>
      <c r="F337" s="739">
        <f>SUM(F338:F344)</f>
        <v>0</v>
      </c>
      <c r="G337" s="739">
        <f>SUM(G338:G344)</f>
        <v>0</v>
      </c>
      <c r="H337" s="739">
        <f>SUM(H338:H344)</f>
        <v>1573</v>
      </c>
      <c r="I337" s="733">
        <v>0</v>
      </c>
    </row>
    <row r="338" spans="1:9" ht="12.75">
      <c r="A338" s="742"/>
      <c r="B338" s="1299" t="s">
        <v>867</v>
      </c>
      <c r="C338" s="1138"/>
      <c r="D338" s="1138"/>
      <c r="E338" s="1139"/>
      <c r="F338" s="743">
        <v>0</v>
      </c>
      <c r="G338" s="743">
        <v>0</v>
      </c>
      <c r="H338" s="744">
        <v>0</v>
      </c>
      <c r="I338" s="734">
        <v>0</v>
      </c>
    </row>
    <row r="339" spans="1:9" ht="12.75">
      <c r="A339" s="742"/>
      <c r="B339" s="1299" t="s">
        <v>881</v>
      </c>
      <c r="C339" s="1138"/>
      <c r="D339" s="1138"/>
      <c r="E339" s="1139"/>
      <c r="F339" s="743">
        <v>0</v>
      </c>
      <c r="G339" s="743">
        <v>0</v>
      </c>
      <c r="H339" s="744">
        <v>0</v>
      </c>
      <c r="I339" s="734">
        <v>0</v>
      </c>
    </row>
    <row r="340" spans="1:9" ht="12.75">
      <c r="A340" s="742"/>
      <c r="B340" s="1299" t="s">
        <v>882</v>
      </c>
      <c r="C340" s="1138"/>
      <c r="D340" s="1138"/>
      <c r="E340" s="1139"/>
      <c r="F340" s="743">
        <v>0</v>
      </c>
      <c r="G340" s="743">
        <v>0</v>
      </c>
      <c r="H340" s="744">
        <v>1573</v>
      </c>
      <c r="I340" s="734">
        <v>0</v>
      </c>
    </row>
    <row r="341" spans="1:9" ht="12.75">
      <c r="A341" s="742"/>
      <c r="B341" s="1299" t="s">
        <v>884</v>
      </c>
      <c r="C341" s="1138"/>
      <c r="D341" s="1138"/>
      <c r="E341" s="1139"/>
      <c r="F341" s="743">
        <v>0</v>
      </c>
      <c r="G341" s="743">
        <v>0</v>
      </c>
      <c r="H341" s="744">
        <v>0</v>
      </c>
      <c r="I341" s="734">
        <v>0</v>
      </c>
    </row>
    <row r="342" spans="1:9" ht="12.75">
      <c r="A342" s="742"/>
      <c r="B342" s="1299" t="s">
        <v>885</v>
      </c>
      <c r="C342" s="1138"/>
      <c r="D342" s="1138"/>
      <c r="E342" s="1139"/>
      <c r="F342" s="743">
        <v>0</v>
      </c>
      <c r="G342" s="743">
        <v>0</v>
      </c>
      <c r="H342" s="744">
        <v>0</v>
      </c>
      <c r="I342" s="734">
        <v>0</v>
      </c>
    </row>
    <row r="343" spans="1:9" ht="12.75">
      <c r="A343" s="742"/>
      <c r="B343" s="1299" t="s">
        <v>886</v>
      </c>
      <c r="C343" s="1138"/>
      <c r="D343" s="1138"/>
      <c r="E343" s="1139"/>
      <c r="F343" s="743">
        <v>0</v>
      </c>
      <c r="G343" s="743">
        <v>0</v>
      </c>
      <c r="H343" s="744">
        <v>0</v>
      </c>
      <c r="I343" s="734">
        <v>0</v>
      </c>
    </row>
    <row r="344" spans="1:9" ht="12.75">
      <c r="A344" s="742"/>
      <c r="B344" s="1299" t="s">
        <v>887</v>
      </c>
      <c r="C344" s="1138"/>
      <c r="D344" s="1138"/>
      <c r="E344" s="1139"/>
      <c r="F344" s="740">
        <v>0</v>
      </c>
      <c r="G344" s="740">
        <v>0</v>
      </c>
      <c r="H344" s="741">
        <v>0</v>
      </c>
      <c r="I344" s="734">
        <v>0</v>
      </c>
    </row>
    <row r="345" spans="1:9" ht="12.75">
      <c r="A345" s="742"/>
      <c r="B345" s="1299" t="s">
        <v>888</v>
      </c>
      <c r="C345" s="1138"/>
      <c r="D345" s="1138"/>
      <c r="E345" s="1139"/>
      <c r="F345" s="749">
        <v>0</v>
      </c>
      <c r="G345" s="749">
        <v>0</v>
      </c>
      <c r="H345" s="750">
        <v>0</v>
      </c>
      <c r="I345" s="734">
        <v>0</v>
      </c>
    </row>
    <row r="346" spans="1:9" ht="12.75">
      <c r="A346" s="742"/>
      <c r="B346" s="785"/>
      <c r="C346" s="697"/>
      <c r="D346" s="697"/>
      <c r="E346" s="698"/>
      <c r="F346" s="749"/>
      <c r="G346" s="749"/>
      <c r="H346" s="749"/>
      <c r="I346" s="734"/>
    </row>
    <row r="347" spans="1:9" ht="12.75">
      <c r="A347" s="742" t="s">
        <v>901</v>
      </c>
      <c r="B347" s="1300" t="s">
        <v>564</v>
      </c>
      <c r="C347" s="1301"/>
      <c r="D347" s="1301"/>
      <c r="E347" s="1302"/>
      <c r="F347" s="737"/>
      <c r="G347" s="737"/>
      <c r="H347" s="738"/>
      <c r="I347" s="734"/>
    </row>
    <row r="348" spans="1:9" ht="12.75">
      <c r="A348" s="742"/>
      <c r="B348" s="1303" t="s">
        <v>830</v>
      </c>
      <c r="C348" s="1135"/>
      <c r="D348" s="1135"/>
      <c r="E348" s="1136"/>
      <c r="F348" s="739">
        <f>SUM(F349:F350)</f>
        <v>0</v>
      </c>
      <c r="G348" s="739">
        <f>SUM(G349:G350)</f>
        <v>0</v>
      </c>
      <c r="H348" s="739">
        <f>SUM(H349:H350)</f>
        <v>931</v>
      </c>
      <c r="I348" s="733">
        <v>0</v>
      </c>
    </row>
    <row r="349" spans="1:9" ht="12.75">
      <c r="A349" s="742"/>
      <c r="B349" s="1299" t="s">
        <v>889</v>
      </c>
      <c r="C349" s="1138"/>
      <c r="D349" s="1138"/>
      <c r="E349" s="1139"/>
      <c r="F349" s="743">
        <v>0</v>
      </c>
      <c r="G349" s="743">
        <v>0</v>
      </c>
      <c r="H349" s="744">
        <v>931</v>
      </c>
      <c r="I349" s="734">
        <v>0</v>
      </c>
    </row>
    <row r="350" spans="1:9" ht="12.75" customHeight="1">
      <c r="A350" s="742"/>
      <c r="B350" s="1299" t="s">
        <v>890</v>
      </c>
      <c r="C350" s="1138"/>
      <c r="D350" s="1138"/>
      <c r="E350" s="1139"/>
      <c r="F350" s="743">
        <v>0</v>
      </c>
      <c r="G350" s="743">
        <v>0</v>
      </c>
      <c r="H350" s="744">
        <v>0</v>
      </c>
      <c r="I350" s="734">
        <v>0</v>
      </c>
    </row>
    <row r="351" spans="1:9" ht="12.75" customHeight="1">
      <c r="A351" s="742"/>
      <c r="B351" s="1303" t="s">
        <v>832</v>
      </c>
      <c r="C351" s="1135"/>
      <c r="D351" s="1135"/>
      <c r="E351" s="1136"/>
      <c r="F351" s="739">
        <f>SUM(F352:F358)</f>
        <v>0</v>
      </c>
      <c r="G351" s="739">
        <f>SUM(G352:G358)</f>
        <v>0</v>
      </c>
      <c r="H351" s="739">
        <f>SUM(H352:H358)</f>
        <v>904</v>
      </c>
      <c r="I351" s="733">
        <v>0</v>
      </c>
    </row>
    <row r="352" spans="1:9" ht="12.75" customHeight="1">
      <c r="A352" s="742"/>
      <c r="B352" s="1299" t="s">
        <v>867</v>
      </c>
      <c r="C352" s="1138"/>
      <c r="D352" s="1138"/>
      <c r="E352" s="1139"/>
      <c r="F352" s="743">
        <v>0</v>
      </c>
      <c r="G352" s="743">
        <v>0</v>
      </c>
      <c r="H352" s="744">
        <v>0</v>
      </c>
      <c r="I352" s="734">
        <v>0</v>
      </c>
    </row>
    <row r="353" spans="1:9" ht="12.75" customHeight="1">
      <c r="A353" s="742"/>
      <c r="B353" s="1299" t="s">
        <v>881</v>
      </c>
      <c r="C353" s="1138"/>
      <c r="D353" s="1138"/>
      <c r="E353" s="1139"/>
      <c r="F353" s="743">
        <v>0</v>
      </c>
      <c r="G353" s="743">
        <v>0</v>
      </c>
      <c r="H353" s="744">
        <v>0</v>
      </c>
      <c r="I353" s="734">
        <v>0</v>
      </c>
    </row>
    <row r="354" spans="1:9" ht="12.75" customHeight="1">
      <c r="A354" s="157"/>
      <c r="B354" s="1299" t="s">
        <v>882</v>
      </c>
      <c r="C354" s="1138"/>
      <c r="D354" s="1138"/>
      <c r="E354" s="1139"/>
      <c r="F354" s="743">
        <v>0</v>
      </c>
      <c r="G354" s="743">
        <v>0</v>
      </c>
      <c r="H354" s="744">
        <v>904</v>
      </c>
      <c r="I354" s="734">
        <v>0</v>
      </c>
    </row>
    <row r="355" spans="1:9" ht="12.75" customHeight="1">
      <c r="A355" s="742"/>
      <c r="B355" s="1299" t="s">
        <v>884</v>
      </c>
      <c r="C355" s="1138"/>
      <c r="D355" s="1138"/>
      <c r="E355" s="1139"/>
      <c r="F355" s="743">
        <v>0</v>
      </c>
      <c r="G355" s="743">
        <v>0</v>
      </c>
      <c r="H355" s="744">
        <v>0</v>
      </c>
      <c r="I355" s="734">
        <v>0</v>
      </c>
    </row>
    <row r="356" spans="1:9" ht="12.75" customHeight="1">
      <c r="A356" s="742"/>
      <c r="B356" s="1299" t="s">
        <v>885</v>
      </c>
      <c r="C356" s="1138"/>
      <c r="D356" s="1138"/>
      <c r="E356" s="1139"/>
      <c r="F356" s="743">
        <v>0</v>
      </c>
      <c r="G356" s="743">
        <v>0</v>
      </c>
      <c r="H356" s="744">
        <v>0</v>
      </c>
      <c r="I356" s="734">
        <v>0</v>
      </c>
    </row>
    <row r="357" spans="1:9" ht="12.75">
      <c r="A357" s="742"/>
      <c r="B357" s="1299" t="s">
        <v>886</v>
      </c>
      <c r="C357" s="1138"/>
      <c r="D357" s="1138"/>
      <c r="E357" s="1139"/>
      <c r="F357" s="743">
        <v>0</v>
      </c>
      <c r="G357" s="743">
        <v>0</v>
      </c>
      <c r="H357" s="744">
        <v>0</v>
      </c>
      <c r="I357" s="734">
        <v>0</v>
      </c>
    </row>
    <row r="358" spans="1:9" ht="12.75">
      <c r="A358" s="742"/>
      <c r="B358" s="1299" t="s">
        <v>887</v>
      </c>
      <c r="C358" s="1138"/>
      <c r="D358" s="1138"/>
      <c r="E358" s="1139"/>
      <c r="F358" s="743">
        <v>0</v>
      </c>
      <c r="G358" s="743">
        <v>0</v>
      </c>
      <c r="H358" s="744">
        <v>0</v>
      </c>
      <c r="I358" s="734">
        <v>0</v>
      </c>
    </row>
    <row r="359" spans="1:9" ht="12.75">
      <c r="A359" s="789"/>
      <c r="B359" s="1299" t="s">
        <v>888</v>
      </c>
      <c r="C359" s="1138"/>
      <c r="D359" s="1138"/>
      <c r="E359" s="1139"/>
      <c r="F359" s="749">
        <v>0</v>
      </c>
      <c r="G359" s="749">
        <v>0</v>
      </c>
      <c r="H359" s="750">
        <v>0</v>
      </c>
      <c r="I359" s="734">
        <v>0</v>
      </c>
    </row>
    <row r="360" spans="1:9" ht="12.75">
      <c r="A360" s="789"/>
      <c r="B360" s="785"/>
      <c r="C360" s="697"/>
      <c r="D360" s="697"/>
      <c r="E360" s="698"/>
      <c r="F360" s="749"/>
      <c r="G360" s="749"/>
      <c r="H360" s="750"/>
      <c r="I360" s="734"/>
    </row>
    <row r="361" spans="1:9" ht="12.75">
      <c r="A361" s="157" t="s">
        <v>902</v>
      </c>
      <c r="B361" s="1300" t="s">
        <v>565</v>
      </c>
      <c r="C361" s="1301"/>
      <c r="D361" s="1301"/>
      <c r="E361" s="1302"/>
      <c r="F361" s="737"/>
      <c r="G361" s="737"/>
      <c r="H361" s="738"/>
      <c r="I361" s="734"/>
    </row>
    <row r="362" spans="1:9" ht="12.75">
      <c r="A362" s="742"/>
      <c r="B362" s="1303" t="s">
        <v>830</v>
      </c>
      <c r="C362" s="1135"/>
      <c r="D362" s="1135"/>
      <c r="E362" s="1136"/>
      <c r="F362" s="739">
        <f>SUM(F363:F364)</f>
        <v>0</v>
      </c>
      <c r="G362" s="739">
        <f>SUM(G363:G364)</f>
        <v>0</v>
      </c>
      <c r="H362" s="739">
        <f>SUM(H363:H364)</f>
        <v>184</v>
      </c>
      <c r="I362" s="733">
        <v>0</v>
      </c>
    </row>
    <row r="363" spans="1:9" ht="12.75">
      <c r="A363" s="742"/>
      <c r="B363" s="1299" t="s">
        <v>889</v>
      </c>
      <c r="C363" s="1138"/>
      <c r="D363" s="1138"/>
      <c r="E363" s="1139"/>
      <c r="F363" s="743">
        <v>0</v>
      </c>
      <c r="G363" s="743">
        <v>0</v>
      </c>
      <c r="H363" s="744">
        <v>89</v>
      </c>
      <c r="I363" s="734">
        <v>0</v>
      </c>
    </row>
    <row r="364" spans="1:9" ht="12.75">
      <c r="A364" s="742"/>
      <c r="B364" s="1299" t="s">
        <v>890</v>
      </c>
      <c r="C364" s="1138"/>
      <c r="D364" s="1138"/>
      <c r="E364" s="1139"/>
      <c r="F364" s="743">
        <v>0</v>
      </c>
      <c r="G364" s="743">
        <v>0</v>
      </c>
      <c r="H364" s="744">
        <v>95</v>
      </c>
      <c r="I364" s="734">
        <v>0</v>
      </c>
    </row>
    <row r="365" spans="1:9" ht="12.75">
      <c r="A365" s="742"/>
      <c r="B365" s="1303" t="s">
        <v>832</v>
      </c>
      <c r="C365" s="1135"/>
      <c r="D365" s="1135"/>
      <c r="E365" s="1136"/>
      <c r="F365" s="739">
        <f>SUM(F366:F372)</f>
        <v>0</v>
      </c>
      <c r="G365" s="739">
        <f>SUM(G366:G372)</f>
        <v>0</v>
      </c>
      <c r="H365" s="739">
        <f>SUM(H366:H372)</f>
        <v>184</v>
      </c>
      <c r="I365" s="733">
        <v>0</v>
      </c>
    </row>
    <row r="366" spans="1:9" ht="12.75">
      <c r="A366" s="157"/>
      <c r="B366" s="1299" t="s">
        <v>867</v>
      </c>
      <c r="C366" s="1138"/>
      <c r="D366" s="1138"/>
      <c r="E366" s="1139"/>
      <c r="F366" s="743">
        <v>0</v>
      </c>
      <c r="G366" s="743">
        <v>0</v>
      </c>
      <c r="H366" s="744">
        <v>0</v>
      </c>
      <c r="I366" s="734">
        <v>0</v>
      </c>
    </row>
    <row r="367" spans="1:9" ht="12.75">
      <c r="A367" s="742"/>
      <c r="B367" s="1299" t="s">
        <v>881</v>
      </c>
      <c r="C367" s="1138"/>
      <c r="D367" s="1138"/>
      <c r="E367" s="1139"/>
      <c r="F367" s="743">
        <v>0</v>
      </c>
      <c r="G367" s="743">
        <v>0</v>
      </c>
      <c r="H367" s="744">
        <v>0</v>
      </c>
      <c r="I367" s="734">
        <v>0</v>
      </c>
    </row>
    <row r="368" spans="1:9" ht="12.75">
      <c r="A368" s="742"/>
      <c r="B368" s="1299" t="s">
        <v>882</v>
      </c>
      <c r="C368" s="1138"/>
      <c r="D368" s="1138"/>
      <c r="E368" s="1139"/>
      <c r="F368" s="743">
        <v>0</v>
      </c>
      <c r="G368" s="743">
        <v>0</v>
      </c>
      <c r="H368" s="744">
        <v>184</v>
      </c>
      <c r="I368" s="734">
        <v>0</v>
      </c>
    </row>
    <row r="369" spans="1:9" ht="12.75">
      <c r="A369" s="742"/>
      <c r="B369" s="1299" t="s">
        <v>884</v>
      </c>
      <c r="C369" s="1138"/>
      <c r="D369" s="1138"/>
      <c r="E369" s="1139"/>
      <c r="F369" s="743">
        <v>0</v>
      </c>
      <c r="G369" s="743">
        <v>0</v>
      </c>
      <c r="H369" s="744">
        <v>0</v>
      </c>
      <c r="I369" s="734">
        <v>0</v>
      </c>
    </row>
    <row r="370" spans="1:9" ht="12.75">
      <c r="A370" s="742"/>
      <c r="B370" s="1299" t="s">
        <v>885</v>
      </c>
      <c r="C370" s="1138"/>
      <c r="D370" s="1138"/>
      <c r="E370" s="1139"/>
      <c r="F370" s="743">
        <v>0</v>
      </c>
      <c r="G370" s="743">
        <v>0</v>
      </c>
      <c r="H370" s="744">
        <v>0</v>
      </c>
      <c r="I370" s="734">
        <v>0</v>
      </c>
    </row>
    <row r="371" spans="1:9" ht="12.75">
      <c r="A371" s="742"/>
      <c r="B371" s="1299" t="s">
        <v>886</v>
      </c>
      <c r="C371" s="1138"/>
      <c r="D371" s="1138"/>
      <c r="E371" s="1139"/>
      <c r="F371" s="743">
        <v>0</v>
      </c>
      <c r="G371" s="743">
        <v>0</v>
      </c>
      <c r="H371" s="744">
        <v>0</v>
      </c>
      <c r="I371" s="734">
        <v>0</v>
      </c>
    </row>
    <row r="372" spans="1:9" ht="12.75">
      <c r="A372" s="789"/>
      <c r="B372" s="1326" t="s">
        <v>887</v>
      </c>
      <c r="C372" s="1327"/>
      <c r="D372" s="1327"/>
      <c r="E372" s="1327"/>
      <c r="F372" s="743">
        <v>0</v>
      </c>
      <c r="G372" s="743">
        <v>0</v>
      </c>
      <c r="H372" s="743">
        <v>0</v>
      </c>
      <c r="I372" s="734">
        <v>0</v>
      </c>
    </row>
    <row r="373" spans="1:9" ht="13.5" thickBot="1">
      <c r="A373" s="790"/>
      <c r="B373" s="1328" t="s">
        <v>888</v>
      </c>
      <c r="C373" s="1329"/>
      <c r="D373" s="1329"/>
      <c r="E373" s="1329"/>
      <c r="F373" s="755">
        <v>0</v>
      </c>
      <c r="G373" s="755">
        <v>0</v>
      </c>
      <c r="H373" s="755">
        <v>0</v>
      </c>
      <c r="I373" s="788">
        <v>0</v>
      </c>
    </row>
    <row r="374" spans="6:8" ht="13.5" thickTop="1">
      <c r="F374" s="791"/>
      <c r="G374" s="791"/>
      <c r="H374" s="791"/>
    </row>
    <row r="375" spans="6:8" ht="12.75">
      <c r="F375" s="791"/>
      <c r="G375" s="791"/>
      <c r="H375" s="791"/>
    </row>
    <row r="376" spans="6:8" ht="12.75">
      <c r="F376" s="791"/>
      <c r="G376" s="791"/>
      <c r="H376" s="791"/>
    </row>
    <row r="377" spans="6:8" ht="12.75">
      <c r="F377" s="791"/>
      <c r="G377" s="791"/>
      <c r="H377" s="791"/>
    </row>
    <row r="378" spans="6:8" ht="12.75">
      <c r="F378" s="791"/>
      <c r="G378" s="791"/>
      <c r="H378" s="791"/>
    </row>
    <row r="379" spans="6:8" ht="12.75">
      <c r="F379" s="791"/>
      <c r="G379" s="791"/>
      <c r="H379" s="791"/>
    </row>
    <row r="380" spans="6:8" ht="12.75">
      <c r="F380" s="791"/>
      <c r="G380" s="791"/>
      <c r="H380" s="791"/>
    </row>
    <row r="381" spans="6:8" ht="12.75">
      <c r="F381" s="791"/>
      <c r="G381" s="791"/>
      <c r="H381" s="791"/>
    </row>
    <row r="382" spans="6:8" ht="12.75">
      <c r="F382" s="791"/>
      <c r="G382" s="791"/>
      <c r="H382" s="791"/>
    </row>
    <row r="383" spans="6:8" ht="12.75">
      <c r="F383" s="791"/>
      <c r="G383" s="791"/>
      <c r="H383" s="791"/>
    </row>
    <row r="384" spans="6:9" ht="15.75">
      <c r="F384" s="791"/>
      <c r="G384" s="1335" t="s">
        <v>530</v>
      </c>
      <c r="H384" s="831"/>
      <c r="I384" s="831"/>
    </row>
    <row r="385" spans="6:8" ht="12.75">
      <c r="F385" s="791"/>
      <c r="G385" s="791"/>
      <c r="H385" s="791"/>
    </row>
    <row r="386" spans="6:9" ht="13.5" thickBot="1">
      <c r="F386" s="791"/>
      <c r="G386" s="791"/>
      <c r="H386" s="791"/>
      <c r="I386" s="793" t="s">
        <v>719</v>
      </c>
    </row>
    <row r="387" spans="1:9" ht="13.5" thickTop="1">
      <c r="A387" s="794" t="s">
        <v>133</v>
      </c>
      <c r="B387" s="1296" t="s">
        <v>566</v>
      </c>
      <c r="C387" s="1297"/>
      <c r="D387" s="1297"/>
      <c r="E387" s="1298"/>
      <c r="F387" s="766"/>
      <c r="G387" s="766"/>
      <c r="H387" s="767"/>
      <c r="I387" s="768"/>
    </row>
    <row r="388" spans="1:9" ht="12.75">
      <c r="A388" s="789"/>
      <c r="B388" s="1134" t="s">
        <v>830</v>
      </c>
      <c r="C388" s="1135"/>
      <c r="D388" s="1135"/>
      <c r="E388" s="1136"/>
      <c r="F388" s="739">
        <f>SUM(F389:F390)</f>
        <v>0</v>
      </c>
      <c r="G388" s="739">
        <f>SUM(G389:G390)</f>
        <v>0</v>
      </c>
      <c r="H388" s="739">
        <f>SUM(H389:H390)</f>
        <v>1905</v>
      </c>
      <c r="I388" s="733">
        <v>0</v>
      </c>
    </row>
    <row r="389" spans="1:9" ht="12.75">
      <c r="A389" s="795"/>
      <c r="B389" s="1137" t="s">
        <v>889</v>
      </c>
      <c r="C389" s="1138"/>
      <c r="D389" s="1138"/>
      <c r="E389" s="1139"/>
      <c r="F389" s="743">
        <v>0</v>
      </c>
      <c r="G389" s="743">
        <v>0</v>
      </c>
      <c r="H389" s="744">
        <v>473</v>
      </c>
      <c r="I389" s="734">
        <v>0</v>
      </c>
    </row>
    <row r="390" spans="1:9" ht="12.75">
      <c r="A390" s="795"/>
      <c r="B390" s="1137" t="s">
        <v>890</v>
      </c>
      <c r="C390" s="1138"/>
      <c r="D390" s="1138"/>
      <c r="E390" s="1139"/>
      <c r="F390" s="743">
        <v>0</v>
      </c>
      <c r="G390" s="743">
        <v>0</v>
      </c>
      <c r="H390" s="744">
        <v>1432</v>
      </c>
      <c r="I390" s="734">
        <v>0</v>
      </c>
    </row>
    <row r="391" spans="1:9" ht="12.75">
      <c r="A391" s="795"/>
      <c r="B391" s="1134" t="s">
        <v>832</v>
      </c>
      <c r="C391" s="1135"/>
      <c r="D391" s="1135"/>
      <c r="E391" s="1136"/>
      <c r="F391" s="739">
        <f>SUM(F392:F398)</f>
        <v>0</v>
      </c>
      <c r="G391" s="739">
        <f>SUM(G392:G398)</f>
        <v>0</v>
      </c>
      <c r="H391" s="739">
        <f>SUM(H392:H398)</f>
        <v>1905</v>
      </c>
      <c r="I391" s="733">
        <v>0</v>
      </c>
    </row>
    <row r="392" spans="1:9" ht="12.75">
      <c r="A392" s="795"/>
      <c r="B392" s="1137" t="s">
        <v>867</v>
      </c>
      <c r="C392" s="1138"/>
      <c r="D392" s="1138"/>
      <c r="E392" s="1139"/>
      <c r="F392" s="743">
        <v>0</v>
      </c>
      <c r="G392" s="743">
        <v>0</v>
      </c>
      <c r="H392" s="744">
        <v>0</v>
      </c>
      <c r="I392" s="734">
        <v>0</v>
      </c>
    </row>
    <row r="393" spans="1:9" ht="12.75">
      <c r="A393" s="795"/>
      <c r="B393" s="1137" t="s">
        <v>881</v>
      </c>
      <c r="C393" s="1138"/>
      <c r="D393" s="1138"/>
      <c r="E393" s="1139"/>
      <c r="F393" s="743">
        <v>0</v>
      </c>
      <c r="G393" s="743">
        <v>0</v>
      </c>
      <c r="H393" s="744">
        <v>0</v>
      </c>
      <c r="I393" s="734">
        <v>0</v>
      </c>
    </row>
    <row r="394" spans="1:9" ht="12.75">
      <c r="A394" s="795"/>
      <c r="B394" s="1137" t="s">
        <v>882</v>
      </c>
      <c r="C394" s="1138"/>
      <c r="D394" s="1138"/>
      <c r="E394" s="1139"/>
      <c r="F394" s="743">
        <v>0</v>
      </c>
      <c r="G394" s="743">
        <v>0</v>
      </c>
      <c r="H394" s="744">
        <v>1905</v>
      </c>
      <c r="I394" s="734">
        <v>0</v>
      </c>
    </row>
    <row r="395" spans="1:9" ht="12.75">
      <c r="A395" s="795"/>
      <c r="B395" s="1137" t="s">
        <v>884</v>
      </c>
      <c r="C395" s="1138"/>
      <c r="D395" s="1138"/>
      <c r="E395" s="1139"/>
      <c r="F395" s="743">
        <v>0</v>
      </c>
      <c r="G395" s="743">
        <v>0</v>
      </c>
      <c r="H395" s="744">
        <v>0</v>
      </c>
      <c r="I395" s="734">
        <v>0</v>
      </c>
    </row>
    <row r="396" spans="1:9" ht="12.75">
      <c r="A396" s="795"/>
      <c r="B396" s="1137" t="s">
        <v>885</v>
      </c>
      <c r="C396" s="1138"/>
      <c r="D396" s="1138"/>
      <c r="E396" s="1139"/>
      <c r="F396" s="743">
        <v>0</v>
      </c>
      <c r="G396" s="743">
        <v>0</v>
      </c>
      <c r="H396" s="744">
        <v>0</v>
      </c>
      <c r="I396" s="734">
        <v>0</v>
      </c>
    </row>
    <row r="397" spans="1:9" ht="12.75">
      <c r="A397" s="795"/>
      <c r="B397" s="1137" t="s">
        <v>886</v>
      </c>
      <c r="C397" s="1138"/>
      <c r="D397" s="1138"/>
      <c r="E397" s="1139"/>
      <c r="F397" s="743">
        <v>0</v>
      </c>
      <c r="G397" s="743">
        <v>0</v>
      </c>
      <c r="H397" s="744">
        <v>0</v>
      </c>
      <c r="I397" s="734">
        <v>0</v>
      </c>
    </row>
    <row r="398" spans="1:9" ht="12.75">
      <c r="A398" s="795"/>
      <c r="B398" s="1137" t="s">
        <v>887</v>
      </c>
      <c r="C398" s="1138"/>
      <c r="D398" s="1138"/>
      <c r="E398" s="1139"/>
      <c r="F398" s="743">
        <v>0</v>
      </c>
      <c r="G398" s="743">
        <v>0</v>
      </c>
      <c r="H398" s="744">
        <v>0</v>
      </c>
      <c r="I398" s="734">
        <v>0</v>
      </c>
    </row>
    <row r="399" spans="1:9" ht="12.75">
      <c r="A399" s="795"/>
      <c r="B399" s="1137" t="s">
        <v>888</v>
      </c>
      <c r="C399" s="1138"/>
      <c r="D399" s="1138"/>
      <c r="E399" s="1139"/>
      <c r="F399" s="749">
        <v>0</v>
      </c>
      <c r="G399" s="749">
        <v>0</v>
      </c>
      <c r="H399" s="750">
        <v>0</v>
      </c>
      <c r="I399" s="734">
        <v>0</v>
      </c>
    </row>
    <row r="400" spans="1:9" ht="12.75">
      <c r="A400" s="333"/>
      <c r="B400" s="1137"/>
      <c r="C400" s="837"/>
      <c r="D400" s="837"/>
      <c r="E400" s="834"/>
      <c r="F400" s="740"/>
      <c r="G400" s="740"/>
      <c r="H400" s="741"/>
      <c r="I400" s="734"/>
    </row>
    <row r="401" spans="1:9" ht="12.75">
      <c r="A401" s="796" t="s">
        <v>134</v>
      </c>
      <c r="B401" s="1320" t="s">
        <v>567</v>
      </c>
      <c r="C401" s="1301"/>
      <c r="D401" s="1301"/>
      <c r="E401" s="1302"/>
      <c r="F401" s="737"/>
      <c r="G401" s="737"/>
      <c r="H401" s="738"/>
      <c r="I401" s="734"/>
    </row>
    <row r="402" spans="1:9" ht="12.75">
      <c r="A402" s="789"/>
      <c r="B402" s="1134" t="s">
        <v>830</v>
      </c>
      <c r="C402" s="1135"/>
      <c r="D402" s="1135"/>
      <c r="E402" s="1136"/>
      <c r="F402" s="739">
        <f>SUM(F403:F404)</f>
        <v>0</v>
      </c>
      <c r="G402" s="739">
        <f>SUM(G403:G404)</f>
        <v>21487</v>
      </c>
      <c r="H402" s="739">
        <f>SUM(H403:H404)</f>
        <v>19947</v>
      </c>
      <c r="I402" s="733">
        <f>H402/G402*100</f>
        <v>92.83287569227905</v>
      </c>
    </row>
    <row r="403" spans="1:9" ht="12.75">
      <c r="A403" s="795"/>
      <c r="B403" s="1137" t="s">
        <v>572</v>
      </c>
      <c r="C403" s="1138"/>
      <c r="D403" s="1138"/>
      <c r="E403" s="1139"/>
      <c r="F403" s="743">
        <v>0</v>
      </c>
      <c r="G403" s="743">
        <v>19947</v>
      </c>
      <c r="H403" s="744">
        <v>19947</v>
      </c>
      <c r="I403" s="769">
        <f aca="true" t="shared" si="4" ref="I403:I412">H403/G403*100</f>
        <v>100</v>
      </c>
    </row>
    <row r="404" spans="1:9" ht="12.75">
      <c r="A404" s="795"/>
      <c r="B404" s="1137" t="s">
        <v>890</v>
      </c>
      <c r="C404" s="1138"/>
      <c r="D404" s="1138"/>
      <c r="E404" s="1139"/>
      <c r="F404" s="743">
        <v>0</v>
      </c>
      <c r="G404" s="743">
        <v>1540</v>
      </c>
      <c r="H404" s="744">
        <v>0</v>
      </c>
      <c r="I404" s="769">
        <v>0</v>
      </c>
    </row>
    <row r="405" spans="1:9" ht="12.75">
      <c r="A405" s="795"/>
      <c r="B405" s="1134" t="s">
        <v>832</v>
      </c>
      <c r="C405" s="1135"/>
      <c r="D405" s="1135"/>
      <c r="E405" s="1136"/>
      <c r="F405" s="739">
        <f>SUM(F406:F412)</f>
        <v>0</v>
      </c>
      <c r="G405" s="739">
        <f>SUM(G406:G412)</f>
        <v>21487</v>
      </c>
      <c r="H405" s="739">
        <f>SUM(H406:H412)</f>
        <v>14001</v>
      </c>
      <c r="I405" s="769">
        <f t="shared" si="4"/>
        <v>65.16032950155908</v>
      </c>
    </row>
    <row r="406" spans="1:9" ht="12.75">
      <c r="A406" s="795"/>
      <c r="B406" s="1137" t="s">
        <v>867</v>
      </c>
      <c r="C406" s="1138"/>
      <c r="D406" s="1138"/>
      <c r="E406" s="1139"/>
      <c r="F406" s="743">
        <v>0</v>
      </c>
      <c r="G406" s="743">
        <v>1800</v>
      </c>
      <c r="H406" s="744">
        <v>1223</v>
      </c>
      <c r="I406" s="769">
        <f t="shared" si="4"/>
        <v>67.94444444444444</v>
      </c>
    </row>
    <row r="407" spans="1:9" ht="12.75">
      <c r="A407" s="795"/>
      <c r="B407" s="1137" t="s">
        <v>881</v>
      </c>
      <c r="C407" s="1138"/>
      <c r="D407" s="1138"/>
      <c r="E407" s="1139"/>
      <c r="F407" s="743">
        <v>0</v>
      </c>
      <c r="G407" s="743">
        <v>455</v>
      </c>
      <c r="H407" s="744">
        <v>245</v>
      </c>
      <c r="I407" s="769">
        <f t="shared" si="4"/>
        <v>53.84615384615385</v>
      </c>
    </row>
    <row r="408" spans="1:9" ht="12.75">
      <c r="A408" s="795"/>
      <c r="B408" s="1137" t="s">
        <v>882</v>
      </c>
      <c r="C408" s="1138"/>
      <c r="D408" s="1138"/>
      <c r="E408" s="1139"/>
      <c r="F408" s="743">
        <v>0</v>
      </c>
      <c r="G408" s="743">
        <v>15646</v>
      </c>
      <c r="H408" s="744">
        <v>9103</v>
      </c>
      <c r="I408" s="769">
        <f t="shared" si="4"/>
        <v>58.18100472964336</v>
      </c>
    </row>
    <row r="409" spans="1:9" ht="12.75">
      <c r="A409" s="795"/>
      <c r="B409" s="1137" t="s">
        <v>884</v>
      </c>
      <c r="C409" s="1138"/>
      <c r="D409" s="1138"/>
      <c r="E409" s="1139"/>
      <c r="F409" s="743">
        <v>0</v>
      </c>
      <c r="G409" s="743">
        <v>0</v>
      </c>
      <c r="H409" s="744">
        <v>0</v>
      </c>
      <c r="I409" s="769">
        <v>0</v>
      </c>
    </row>
    <row r="410" spans="1:9" ht="12.75">
      <c r="A410" s="795"/>
      <c r="B410" s="1137" t="s">
        <v>885</v>
      </c>
      <c r="C410" s="1138"/>
      <c r="D410" s="1138"/>
      <c r="E410" s="1139"/>
      <c r="F410" s="743">
        <v>0</v>
      </c>
      <c r="G410" s="743">
        <v>0</v>
      </c>
      <c r="H410" s="744">
        <v>0</v>
      </c>
      <c r="I410" s="769">
        <v>0</v>
      </c>
    </row>
    <row r="411" spans="1:9" ht="12.75">
      <c r="A411" s="795"/>
      <c r="B411" s="1137" t="s">
        <v>886</v>
      </c>
      <c r="C411" s="1138"/>
      <c r="D411" s="1138"/>
      <c r="E411" s="1139"/>
      <c r="F411" s="743">
        <v>0</v>
      </c>
      <c r="G411" s="743">
        <v>2586</v>
      </c>
      <c r="H411" s="744">
        <v>2853</v>
      </c>
      <c r="I411" s="769">
        <f t="shared" si="4"/>
        <v>110.32482598607889</v>
      </c>
    </row>
    <row r="412" spans="1:9" ht="12.75">
      <c r="A412" s="795"/>
      <c r="B412" s="1137" t="s">
        <v>571</v>
      </c>
      <c r="C412" s="1138"/>
      <c r="D412" s="1138"/>
      <c r="E412" s="1139"/>
      <c r="F412" s="743">
        <v>0</v>
      </c>
      <c r="G412" s="743">
        <v>1000</v>
      </c>
      <c r="H412" s="744">
        <v>577</v>
      </c>
      <c r="I412" s="769">
        <f t="shared" si="4"/>
        <v>57.699999999999996</v>
      </c>
    </row>
    <row r="413" spans="1:9" ht="12.75">
      <c r="A413" s="795"/>
      <c r="B413" s="1137" t="s">
        <v>888</v>
      </c>
      <c r="C413" s="1138"/>
      <c r="D413" s="1138"/>
      <c r="E413" s="1139"/>
      <c r="F413" s="749">
        <v>0</v>
      </c>
      <c r="G413" s="749">
        <v>0</v>
      </c>
      <c r="H413" s="750">
        <v>0</v>
      </c>
      <c r="I413" s="734">
        <v>0</v>
      </c>
    </row>
    <row r="414" spans="1:9" ht="12.75">
      <c r="A414" s="789"/>
      <c r="B414" s="1330"/>
      <c r="C414" s="1331"/>
      <c r="D414" s="1331"/>
      <c r="E414" s="1332"/>
      <c r="G414" s="797"/>
      <c r="I414" s="798"/>
    </row>
    <row r="415" spans="1:9" ht="12.75">
      <c r="A415" s="796" t="s">
        <v>134</v>
      </c>
      <c r="B415" s="1320" t="s">
        <v>568</v>
      </c>
      <c r="C415" s="1301"/>
      <c r="D415" s="1301"/>
      <c r="E415" s="1302"/>
      <c r="F415" s="737"/>
      <c r="G415" s="737"/>
      <c r="H415" s="738"/>
      <c r="I415" s="734"/>
    </row>
    <row r="416" spans="1:9" ht="12.75">
      <c r="A416" s="789"/>
      <c r="B416" s="1134" t="s">
        <v>830</v>
      </c>
      <c r="C416" s="1135"/>
      <c r="D416" s="1135"/>
      <c r="E416" s="1136"/>
      <c r="F416" s="739">
        <f>SUM(F417:F419)</f>
        <v>0</v>
      </c>
      <c r="G416" s="739">
        <f>SUM(G417:G419)</f>
        <v>50187</v>
      </c>
      <c r="H416" s="739">
        <f>SUM(H417:H419)</f>
        <v>52166</v>
      </c>
      <c r="I416" s="733">
        <f>H416/G416*100</f>
        <v>103.94325223663499</v>
      </c>
    </row>
    <row r="417" spans="1:9" ht="12.75">
      <c r="A417" s="795"/>
      <c r="B417" s="1137" t="s">
        <v>573</v>
      </c>
      <c r="C417" s="1138"/>
      <c r="D417" s="1138"/>
      <c r="E417" s="1139"/>
      <c r="F417" s="743">
        <v>0</v>
      </c>
      <c r="G417" s="743">
        <v>47649</v>
      </c>
      <c r="H417" s="744">
        <v>43242</v>
      </c>
      <c r="I417" s="769">
        <f>H417/G417*100</f>
        <v>90.7511175470629</v>
      </c>
    </row>
    <row r="418" spans="1:9" ht="12.75">
      <c r="A418" s="795"/>
      <c r="B418" s="1137" t="s">
        <v>574</v>
      </c>
      <c r="C418" s="833"/>
      <c r="D418" s="833"/>
      <c r="E418" s="834"/>
      <c r="F418" s="743"/>
      <c r="G418" s="743">
        <v>0</v>
      </c>
      <c r="H418" s="744">
        <v>289</v>
      </c>
      <c r="I418" s="769">
        <v>0</v>
      </c>
    </row>
    <row r="419" spans="1:9" ht="12.75">
      <c r="A419" s="795"/>
      <c r="B419" s="1137" t="s">
        <v>890</v>
      </c>
      <c r="C419" s="1138"/>
      <c r="D419" s="1138"/>
      <c r="E419" s="1139"/>
      <c r="F419" s="743">
        <v>0</v>
      </c>
      <c r="G419" s="743">
        <v>2538</v>
      </c>
      <c r="H419" s="744">
        <v>8635</v>
      </c>
      <c r="I419" s="769">
        <f>H419/G419*100</f>
        <v>340.2285263987392</v>
      </c>
    </row>
    <row r="420" spans="1:9" ht="12.75">
      <c r="A420" s="795"/>
      <c r="B420" s="1134" t="s">
        <v>832</v>
      </c>
      <c r="C420" s="1135"/>
      <c r="D420" s="1135"/>
      <c r="E420" s="1136"/>
      <c r="F420" s="739">
        <f>SUM(F421:F427)</f>
        <v>0</v>
      </c>
      <c r="G420" s="739">
        <f>SUM(G421:G427)</f>
        <v>50187</v>
      </c>
      <c r="H420" s="739">
        <f>SUM(H421:H427)</f>
        <v>52166</v>
      </c>
      <c r="I420" s="769">
        <f>H420/G420*100</f>
        <v>103.94325223663499</v>
      </c>
    </row>
    <row r="421" spans="1:9" ht="12.75">
      <c r="A421" s="795"/>
      <c r="B421" s="1137" t="s">
        <v>867</v>
      </c>
      <c r="C421" s="1138"/>
      <c r="D421" s="1138"/>
      <c r="E421" s="1139"/>
      <c r="F421" s="743">
        <v>0</v>
      </c>
      <c r="G421" s="743">
        <v>0</v>
      </c>
      <c r="H421" s="744">
        <v>702</v>
      </c>
      <c r="I421" s="769">
        <v>0</v>
      </c>
    </row>
    <row r="422" spans="1:9" ht="12.75">
      <c r="A422" s="795"/>
      <c r="B422" s="1137" t="s">
        <v>881</v>
      </c>
      <c r="C422" s="1138"/>
      <c r="D422" s="1138"/>
      <c r="E422" s="1139"/>
      <c r="F422" s="743">
        <v>0</v>
      </c>
      <c r="G422" s="743">
        <v>0</v>
      </c>
      <c r="H422" s="744">
        <v>172</v>
      </c>
      <c r="I422" s="769">
        <v>0</v>
      </c>
    </row>
    <row r="423" spans="1:9" ht="12.75">
      <c r="A423" s="795"/>
      <c r="B423" s="1137" t="s">
        <v>882</v>
      </c>
      <c r="C423" s="1138"/>
      <c r="D423" s="1138"/>
      <c r="E423" s="1139"/>
      <c r="F423" s="743">
        <v>0</v>
      </c>
      <c r="G423" s="743">
        <v>0</v>
      </c>
      <c r="H423" s="744">
        <v>0</v>
      </c>
      <c r="I423" s="769">
        <v>0</v>
      </c>
    </row>
    <row r="424" spans="1:9" ht="12.75">
      <c r="A424" s="795"/>
      <c r="B424" s="1137" t="s">
        <v>884</v>
      </c>
      <c r="C424" s="1138"/>
      <c r="D424" s="1138"/>
      <c r="E424" s="1139"/>
      <c r="F424" s="743">
        <v>0</v>
      </c>
      <c r="G424" s="743">
        <v>0</v>
      </c>
      <c r="H424" s="744">
        <v>0</v>
      </c>
      <c r="I424" s="769">
        <v>0</v>
      </c>
    </row>
    <row r="425" spans="1:9" ht="12.75">
      <c r="A425" s="795"/>
      <c r="B425" s="1137" t="s">
        <v>885</v>
      </c>
      <c r="C425" s="1138"/>
      <c r="D425" s="1138"/>
      <c r="E425" s="1139"/>
      <c r="F425" s="743">
        <v>0</v>
      </c>
      <c r="G425" s="743">
        <v>0</v>
      </c>
      <c r="H425" s="744">
        <v>0</v>
      </c>
      <c r="I425" s="769">
        <v>0</v>
      </c>
    </row>
    <row r="426" spans="1:9" ht="12.75">
      <c r="A426" s="795"/>
      <c r="B426" s="1137" t="s">
        <v>886</v>
      </c>
      <c r="C426" s="1138"/>
      <c r="D426" s="1138"/>
      <c r="E426" s="1139"/>
      <c r="F426" s="743">
        <v>0</v>
      </c>
      <c r="G426" s="743">
        <v>50187</v>
      </c>
      <c r="H426" s="744">
        <v>51292</v>
      </c>
      <c r="I426" s="769">
        <f>H426/G426*100</f>
        <v>102.20176539741368</v>
      </c>
    </row>
    <row r="427" spans="1:9" ht="12.75">
      <c r="A427" s="795"/>
      <c r="B427" s="1137" t="s">
        <v>887</v>
      </c>
      <c r="C427" s="1138"/>
      <c r="D427" s="1138"/>
      <c r="E427" s="1139"/>
      <c r="F427" s="743">
        <v>0</v>
      </c>
      <c r="G427" s="743">
        <v>0</v>
      </c>
      <c r="H427" s="744">
        <v>0</v>
      </c>
      <c r="I427" s="769">
        <v>0</v>
      </c>
    </row>
    <row r="428" spans="1:9" ht="12.75">
      <c r="A428" s="795"/>
      <c r="B428" s="1137" t="s">
        <v>888</v>
      </c>
      <c r="C428" s="1138"/>
      <c r="D428" s="1138"/>
      <c r="E428" s="1139"/>
      <c r="F428" s="749">
        <v>0</v>
      </c>
      <c r="G428" s="749">
        <v>0</v>
      </c>
      <c r="H428" s="750">
        <v>0</v>
      </c>
      <c r="I428" s="734">
        <v>0</v>
      </c>
    </row>
    <row r="429" spans="1:9" ht="12.75">
      <c r="A429" s="795"/>
      <c r="B429" s="1333"/>
      <c r="C429" s="1333"/>
      <c r="D429" s="1333"/>
      <c r="E429" s="1333"/>
      <c r="F429" s="797"/>
      <c r="H429" s="797"/>
      <c r="I429" s="798"/>
    </row>
    <row r="430" spans="1:9" ht="12.75">
      <c r="A430" s="796" t="s">
        <v>135</v>
      </c>
      <c r="B430" s="1320" t="s">
        <v>569</v>
      </c>
      <c r="C430" s="1301"/>
      <c r="D430" s="1301"/>
      <c r="E430" s="1302"/>
      <c r="F430" s="737"/>
      <c r="G430" s="737"/>
      <c r="H430" s="738"/>
      <c r="I430" s="734"/>
    </row>
    <row r="431" spans="1:9" ht="12.75">
      <c r="A431" s="789"/>
      <c r="B431" s="1134" t="s">
        <v>830</v>
      </c>
      <c r="C431" s="1135"/>
      <c r="D431" s="1135"/>
      <c r="E431" s="1136"/>
      <c r="F431" s="739">
        <f>SUM(F432:F433)</f>
        <v>0</v>
      </c>
      <c r="G431" s="739">
        <f>SUM(G432:G433)</f>
        <v>0</v>
      </c>
      <c r="H431" s="739">
        <f>SUM(H432:H433)</f>
        <v>188</v>
      </c>
      <c r="I431" s="733">
        <v>0</v>
      </c>
    </row>
    <row r="432" spans="1:9" ht="12.75">
      <c r="A432" s="795"/>
      <c r="B432" s="1137" t="s">
        <v>536</v>
      </c>
      <c r="C432" s="1138"/>
      <c r="D432" s="1138"/>
      <c r="E432" s="1139"/>
      <c r="F432" s="743">
        <v>0</v>
      </c>
      <c r="G432" s="743">
        <v>0</v>
      </c>
      <c r="H432" s="744">
        <v>0</v>
      </c>
      <c r="I432" s="734">
        <v>0</v>
      </c>
    </row>
    <row r="433" spans="1:9" ht="12.75">
      <c r="A433" s="795"/>
      <c r="B433" s="1137" t="s">
        <v>890</v>
      </c>
      <c r="C433" s="1138"/>
      <c r="D433" s="1138"/>
      <c r="E433" s="1139"/>
      <c r="F433" s="743">
        <v>0</v>
      </c>
      <c r="G433" s="743">
        <v>0</v>
      </c>
      <c r="H433" s="744">
        <v>188</v>
      </c>
      <c r="I433" s="734">
        <v>0</v>
      </c>
    </row>
    <row r="434" spans="1:9" ht="12.75">
      <c r="A434" s="795"/>
      <c r="B434" s="1134" t="s">
        <v>832</v>
      </c>
      <c r="C434" s="1135"/>
      <c r="D434" s="1135"/>
      <c r="E434" s="1136"/>
      <c r="F434" s="739">
        <f>SUM(F435:F441)</f>
        <v>0</v>
      </c>
      <c r="G434" s="739">
        <f>SUM(G435:G441)</f>
        <v>0</v>
      </c>
      <c r="H434" s="739">
        <f>SUM(H435:H441)</f>
        <v>188</v>
      </c>
      <c r="I434" s="733">
        <v>0</v>
      </c>
    </row>
    <row r="435" spans="1:9" ht="12.75">
      <c r="A435" s="795"/>
      <c r="B435" s="1137" t="s">
        <v>867</v>
      </c>
      <c r="C435" s="1138"/>
      <c r="D435" s="1138"/>
      <c r="E435" s="1139"/>
      <c r="F435" s="743">
        <v>0</v>
      </c>
      <c r="G435" s="743">
        <v>0</v>
      </c>
      <c r="H435" s="744">
        <v>0</v>
      </c>
      <c r="I435" s="734">
        <v>0</v>
      </c>
    </row>
    <row r="436" spans="1:9" ht="12.75">
      <c r="A436" s="795"/>
      <c r="B436" s="1137" t="s">
        <v>881</v>
      </c>
      <c r="C436" s="1138"/>
      <c r="D436" s="1138"/>
      <c r="E436" s="1139"/>
      <c r="F436" s="743">
        <v>0</v>
      </c>
      <c r="G436" s="743">
        <v>0</v>
      </c>
      <c r="H436" s="744">
        <v>0</v>
      </c>
      <c r="I436" s="734">
        <v>0</v>
      </c>
    </row>
    <row r="437" spans="1:9" ht="12.75">
      <c r="A437" s="795"/>
      <c r="B437" s="1137" t="s">
        <v>882</v>
      </c>
      <c r="C437" s="1138"/>
      <c r="D437" s="1138"/>
      <c r="E437" s="1139"/>
      <c r="F437" s="743">
        <v>0</v>
      </c>
      <c r="G437" s="743">
        <v>0</v>
      </c>
      <c r="H437" s="744">
        <v>0</v>
      </c>
      <c r="I437" s="734">
        <v>0</v>
      </c>
    </row>
    <row r="438" spans="1:9" ht="12.75">
      <c r="A438" s="795"/>
      <c r="B438" s="1137" t="s">
        <v>884</v>
      </c>
      <c r="C438" s="1138"/>
      <c r="D438" s="1138"/>
      <c r="E438" s="1139"/>
      <c r="F438" s="743">
        <v>0</v>
      </c>
      <c r="G438" s="743">
        <v>0</v>
      </c>
      <c r="H438" s="744">
        <v>0</v>
      </c>
      <c r="I438" s="734">
        <v>0</v>
      </c>
    </row>
    <row r="439" spans="1:9" ht="12.75">
      <c r="A439" s="795"/>
      <c r="B439" s="1137" t="s">
        <v>885</v>
      </c>
      <c r="C439" s="1138"/>
      <c r="D439" s="1138"/>
      <c r="E439" s="1139"/>
      <c r="F439" s="743">
        <v>0</v>
      </c>
      <c r="G439" s="743">
        <v>0</v>
      </c>
      <c r="H439" s="744">
        <v>188</v>
      </c>
      <c r="I439" s="734">
        <v>0</v>
      </c>
    </row>
    <row r="440" spans="1:9" ht="12.75">
      <c r="A440" s="795"/>
      <c r="B440" s="1137" t="s">
        <v>886</v>
      </c>
      <c r="C440" s="1138"/>
      <c r="D440" s="1138"/>
      <c r="E440" s="1139"/>
      <c r="F440" s="743">
        <v>0</v>
      </c>
      <c r="G440" s="743">
        <v>0</v>
      </c>
      <c r="H440" s="744">
        <v>0</v>
      </c>
      <c r="I440" s="734">
        <v>0</v>
      </c>
    </row>
    <row r="441" spans="1:9" ht="12.75">
      <c r="A441" s="795"/>
      <c r="B441" s="1137" t="s">
        <v>887</v>
      </c>
      <c r="C441" s="1138"/>
      <c r="D441" s="1138"/>
      <c r="E441" s="1139"/>
      <c r="F441" s="743">
        <v>0</v>
      </c>
      <c r="G441" s="743">
        <v>0</v>
      </c>
      <c r="H441" s="744">
        <v>0</v>
      </c>
      <c r="I441" s="734">
        <v>0</v>
      </c>
    </row>
    <row r="442" spans="1:9" ht="13.5" thickBot="1">
      <c r="A442" s="799"/>
      <c r="B442" s="1293" t="s">
        <v>888</v>
      </c>
      <c r="C442" s="1294"/>
      <c r="D442" s="1294"/>
      <c r="E442" s="1295"/>
      <c r="F442" s="755">
        <v>0</v>
      </c>
      <c r="G442" s="755">
        <v>0</v>
      </c>
      <c r="H442" s="756">
        <v>0</v>
      </c>
      <c r="I442" s="788">
        <v>0</v>
      </c>
    </row>
    <row r="443" spans="2:5" ht="13.5" thickTop="1">
      <c r="B443" s="1292"/>
      <c r="C443" s="1292"/>
      <c r="D443" s="1292"/>
      <c r="E443" s="1292"/>
    </row>
    <row r="444" spans="2:5" ht="12.75">
      <c r="B444" s="1292"/>
      <c r="C444" s="1292"/>
      <c r="D444" s="1292"/>
      <c r="E444" s="1292"/>
    </row>
    <row r="445" spans="2:5" ht="12.75">
      <c r="B445" s="1292"/>
      <c r="C445" s="1292"/>
      <c r="D445" s="1292"/>
      <c r="E445" s="1292"/>
    </row>
    <row r="446" spans="2:5" ht="12.75">
      <c r="B446" s="1292"/>
      <c r="C446" s="1292"/>
      <c r="D446" s="1292"/>
      <c r="E446" s="1292"/>
    </row>
    <row r="447" spans="2:5" ht="12.75">
      <c r="B447" s="1292"/>
      <c r="C447" s="1292"/>
      <c r="D447" s="1292"/>
      <c r="E447" s="1292"/>
    </row>
    <row r="448" spans="2:5" ht="12.75">
      <c r="B448" s="800"/>
      <c r="C448" s="800"/>
      <c r="D448" s="800"/>
      <c r="E448" s="800"/>
    </row>
    <row r="449" spans="2:9" ht="15.75">
      <c r="B449" s="800"/>
      <c r="C449" s="800"/>
      <c r="D449" s="800"/>
      <c r="E449" s="800"/>
      <c r="G449" s="1335" t="s">
        <v>530</v>
      </c>
      <c r="H449" s="831"/>
      <c r="I449" s="831"/>
    </row>
    <row r="450" spans="2:5" ht="12.75">
      <c r="B450" s="800"/>
      <c r="C450" s="800"/>
      <c r="D450" s="800"/>
      <c r="E450" s="800"/>
    </row>
    <row r="451" spans="2:5" ht="12.75">
      <c r="B451" s="800"/>
      <c r="C451" s="800"/>
      <c r="D451" s="800"/>
      <c r="E451" s="800"/>
    </row>
    <row r="452" spans="2:5" ht="12.75">
      <c r="B452" s="800"/>
      <c r="C452" s="800"/>
      <c r="D452" s="800"/>
      <c r="E452" s="800"/>
    </row>
    <row r="453" spans="2:5" ht="12.75">
      <c r="B453" s="800"/>
      <c r="C453" s="800"/>
      <c r="D453" s="800"/>
      <c r="E453" s="800"/>
    </row>
    <row r="454" spans="2:5" ht="12.75">
      <c r="B454" s="800"/>
      <c r="C454" s="800"/>
      <c r="D454" s="800"/>
      <c r="E454" s="800"/>
    </row>
    <row r="455" spans="2:5" ht="12.75">
      <c r="B455" s="800"/>
      <c r="C455" s="800"/>
      <c r="D455" s="800"/>
      <c r="E455" s="800"/>
    </row>
    <row r="456" spans="2:9" ht="13.5" thickBot="1">
      <c r="B456" s="1292"/>
      <c r="C456" s="1292"/>
      <c r="D456" s="1292"/>
      <c r="E456" s="1292"/>
      <c r="I456" s="793" t="s">
        <v>719</v>
      </c>
    </row>
    <row r="457" spans="1:9" ht="13.5" thickTop="1">
      <c r="A457" s="794" t="s">
        <v>136</v>
      </c>
      <c r="B457" s="1296" t="s">
        <v>575</v>
      </c>
      <c r="C457" s="1297"/>
      <c r="D457" s="1297"/>
      <c r="E457" s="1298"/>
      <c r="F457" s="766"/>
      <c r="G457" s="766"/>
      <c r="H457" s="767"/>
      <c r="I457" s="768"/>
    </row>
    <row r="458" spans="1:9" ht="12.75">
      <c r="A458" s="789"/>
      <c r="B458" s="1134" t="s">
        <v>830</v>
      </c>
      <c r="C458" s="1135"/>
      <c r="D458" s="1135"/>
      <c r="E458" s="1136"/>
      <c r="F458" s="739">
        <f>SUM(F459:F460)</f>
        <v>0</v>
      </c>
      <c r="G458" s="739">
        <f>SUM(G459:G460)</f>
        <v>2227</v>
      </c>
      <c r="H458" s="739">
        <f>SUM(H459:H460)</f>
        <v>2227</v>
      </c>
      <c r="I458" s="733">
        <f>H458/G458*100</f>
        <v>100</v>
      </c>
    </row>
    <row r="459" spans="1:9" ht="12.75">
      <c r="A459" s="795"/>
      <c r="B459" s="1137" t="s">
        <v>536</v>
      </c>
      <c r="C459" s="1138"/>
      <c r="D459" s="1138"/>
      <c r="E459" s="1139"/>
      <c r="F459" s="743">
        <v>0</v>
      </c>
      <c r="G459" s="743">
        <v>2227</v>
      </c>
      <c r="H459" s="744">
        <v>2227</v>
      </c>
      <c r="I459" s="769">
        <f>H459/G459*100</f>
        <v>100</v>
      </c>
    </row>
    <row r="460" spans="1:9" ht="12.75">
      <c r="A460" s="795"/>
      <c r="B460" s="1137" t="s">
        <v>890</v>
      </c>
      <c r="C460" s="1138"/>
      <c r="D460" s="1138"/>
      <c r="E460" s="1139"/>
      <c r="F460" s="743">
        <v>0</v>
      </c>
      <c r="G460" s="743">
        <v>0</v>
      </c>
      <c r="H460" s="744">
        <v>0</v>
      </c>
      <c r="I460" s="769">
        <v>0</v>
      </c>
    </row>
    <row r="461" spans="1:9" ht="12.75">
      <c r="A461" s="795"/>
      <c r="B461" s="1134" t="s">
        <v>832</v>
      </c>
      <c r="C461" s="1135"/>
      <c r="D461" s="1135"/>
      <c r="E461" s="1136"/>
      <c r="F461" s="739">
        <f>SUM(F462:F468)</f>
        <v>0</v>
      </c>
      <c r="G461" s="739">
        <f>SUM(G462:G468)</f>
        <v>2227</v>
      </c>
      <c r="H461" s="739">
        <f>SUM(H462:H468)</f>
        <v>24</v>
      </c>
      <c r="I461" s="769">
        <f>H461/G461*100</f>
        <v>1.0776829815895825</v>
      </c>
    </row>
    <row r="462" spans="1:9" ht="12.75">
      <c r="A462" s="795"/>
      <c r="B462" s="1137" t="s">
        <v>867</v>
      </c>
      <c r="C462" s="1138"/>
      <c r="D462" s="1138"/>
      <c r="E462" s="1139"/>
      <c r="F462" s="743">
        <v>0</v>
      </c>
      <c r="G462" s="743">
        <v>0</v>
      </c>
      <c r="H462" s="744">
        <v>0</v>
      </c>
      <c r="I462" s="769">
        <v>0</v>
      </c>
    </row>
    <row r="463" spans="1:9" ht="12.75">
      <c r="A463" s="795"/>
      <c r="B463" s="1137" t="s">
        <v>881</v>
      </c>
      <c r="C463" s="1138"/>
      <c r="D463" s="1138"/>
      <c r="E463" s="1139"/>
      <c r="F463" s="743">
        <v>0</v>
      </c>
      <c r="G463" s="743">
        <v>0</v>
      </c>
      <c r="H463" s="744">
        <v>0</v>
      </c>
      <c r="I463" s="769">
        <v>0</v>
      </c>
    </row>
    <row r="464" spans="1:9" ht="12.75">
      <c r="A464" s="795"/>
      <c r="B464" s="1137" t="s">
        <v>882</v>
      </c>
      <c r="C464" s="1138"/>
      <c r="D464" s="1138"/>
      <c r="E464" s="1139"/>
      <c r="F464" s="743">
        <v>0</v>
      </c>
      <c r="G464" s="743">
        <v>0</v>
      </c>
      <c r="H464" s="744">
        <v>24</v>
      </c>
      <c r="I464" s="769">
        <v>0</v>
      </c>
    </row>
    <row r="465" spans="1:9" ht="12.75">
      <c r="A465" s="795"/>
      <c r="B465" s="1137" t="s">
        <v>884</v>
      </c>
      <c r="C465" s="1138"/>
      <c r="D465" s="1138"/>
      <c r="E465" s="1139"/>
      <c r="F465" s="743">
        <v>0</v>
      </c>
      <c r="G465" s="743">
        <v>0</v>
      </c>
      <c r="H465" s="744">
        <v>0</v>
      </c>
      <c r="I465" s="769">
        <v>0</v>
      </c>
    </row>
    <row r="466" spans="1:9" ht="12.75">
      <c r="A466" s="795"/>
      <c r="B466" s="1137" t="s">
        <v>885</v>
      </c>
      <c r="C466" s="1138"/>
      <c r="D466" s="1138"/>
      <c r="E466" s="1139"/>
      <c r="F466" s="743">
        <v>0</v>
      </c>
      <c r="G466" s="743">
        <v>0</v>
      </c>
      <c r="H466" s="744">
        <v>0</v>
      </c>
      <c r="I466" s="769">
        <v>0</v>
      </c>
    </row>
    <row r="467" spans="1:9" ht="12.75">
      <c r="A467" s="795"/>
      <c r="B467" s="1137" t="s">
        <v>886</v>
      </c>
      <c r="C467" s="1138"/>
      <c r="D467" s="1138"/>
      <c r="E467" s="1139"/>
      <c r="F467" s="743">
        <v>0</v>
      </c>
      <c r="G467" s="743">
        <v>2227</v>
      </c>
      <c r="H467" s="744">
        <v>0</v>
      </c>
      <c r="I467" s="769">
        <f>H467/G467*100</f>
        <v>0</v>
      </c>
    </row>
    <row r="468" spans="1:9" ht="12.75">
      <c r="A468" s="795"/>
      <c r="B468" s="1137" t="s">
        <v>887</v>
      </c>
      <c r="C468" s="1138"/>
      <c r="D468" s="1138"/>
      <c r="E468" s="1139"/>
      <c r="F468" s="743">
        <v>0</v>
      </c>
      <c r="G468" s="743">
        <v>0</v>
      </c>
      <c r="H468" s="744">
        <v>0</v>
      </c>
      <c r="I468" s="769">
        <v>0</v>
      </c>
    </row>
    <row r="469" spans="1:9" ht="13.5" thickBot="1">
      <c r="A469" s="799"/>
      <c r="B469" s="1293" t="s">
        <v>888</v>
      </c>
      <c r="C469" s="1294"/>
      <c r="D469" s="1294"/>
      <c r="E469" s="1295"/>
      <c r="F469" s="755">
        <v>0</v>
      </c>
      <c r="G469" s="755">
        <v>0</v>
      </c>
      <c r="H469" s="756">
        <v>0</v>
      </c>
      <c r="I469" s="788">
        <v>0</v>
      </c>
    </row>
    <row r="470" spans="2:5" ht="13.5" thickTop="1">
      <c r="B470" s="1292"/>
      <c r="C470" s="1292"/>
      <c r="D470" s="1292"/>
      <c r="E470" s="1292"/>
    </row>
    <row r="471" spans="2:5" ht="12.75">
      <c r="B471" s="1292"/>
      <c r="C471" s="1292"/>
      <c r="D471" s="1292"/>
      <c r="E471" s="1292"/>
    </row>
    <row r="472" spans="2:5" ht="12.75">
      <c r="B472" s="1292"/>
      <c r="C472" s="1292"/>
      <c r="D472" s="1292"/>
      <c r="E472" s="1292"/>
    </row>
    <row r="473" spans="2:5" ht="12.75">
      <c r="B473" s="1292"/>
      <c r="C473" s="1292"/>
      <c r="D473" s="1292"/>
      <c r="E473" s="1292"/>
    </row>
    <row r="474" spans="2:5" ht="12.75">
      <c r="B474" s="1292"/>
      <c r="C474" s="1292"/>
      <c r="D474" s="1292"/>
      <c r="E474" s="1292"/>
    </row>
    <row r="475" spans="2:5" ht="12.75">
      <c r="B475" s="1292"/>
      <c r="C475" s="1292"/>
      <c r="D475" s="1292"/>
      <c r="E475" s="1292"/>
    </row>
  </sheetData>
  <sheetProtection/>
  <mergeCells count="410">
    <mergeCell ref="G61:I61"/>
    <mergeCell ref="G126:I126"/>
    <mergeCell ref="G191:I191"/>
    <mergeCell ref="G256:I256"/>
    <mergeCell ref="B456:E456"/>
    <mergeCell ref="B444:E444"/>
    <mergeCell ref="B445:E445"/>
    <mergeCell ref="B446:E446"/>
    <mergeCell ref="B447:E447"/>
    <mergeCell ref="G321:I321"/>
    <mergeCell ref="G384:I384"/>
    <mergeCell ref="G449:I449"/>
    <mergeCell ref="B436:E436"/>
    <mergeCell ref="B441:E441"/>
    <mergeCell ref="B442:E442"/>
    <mergeCell ref="B443:E443"/>
    <mergeCell ref="B437:E437"/>
    <mergeCell ref="B438:E438"/>
    <mergeCell ref="B439:E439"/>
    <mergeCell ref="B440:E440"/>
    <mergeCell ref="B430:E430"/>
    <mergeCell ref="B431:E431"/>
    <mergeCell ref="B432:E432"/>
    <mergeCell ref="B433:E433"/>
    <mergeCell ref="B434:E434"/>
    <mergeCell ref="B435:E435"/>
    <mergeCell ref="B424:E424"/>
    <mergeCell ref="B425:E425"/>
    <mergeCell ref="B426:E426"/>
    <mergeCell ref="B427:E427"/>
    <mergeCell ref="B428:E428"/>
    <mergeCell ref="B429:E429"/>
    <mergeCell ref="B419:E419"/>
    <mergeCell ref="B420:E420"/>
    <mergeCell ref="B418:E418"/>
    <mergeCell ref="B421:E421"/>
    <mergeCell ref="B422:E422"/>
    <mergeCell ref="B423:E423"/>
    <mergeCell ref="B412:E412"/>
    <mergeCell ref="B413:E413"/>
    <mergeCell ref="B414:E414"/>
    <mergeCell ref="B415:E415"/>
    <mergeCell ref="B416:E416"/>
    <mergeCell ref="B417:E417"/>
    <mergeCell ref="B406:E406"/>
    <mergeCell ref="B407:E407"/>
    <mergeCell ref="B408:E408"/>
    <mergeCell ref="B409:E409"/>
    <mergeCell ref="B410:E410"/>
    <mergeCell ref="B411:E411"/>
    <mergeCell ref="B400:E400"/>
    <mergeCell ref="B401:E401"/>
    <mergeCell ref="B402:E402"/>
    <mergeCell ref="B403:E403"/>
    <mergeCell ref="B404:E404"/>
    <mergeCell ref="B405:E405"/>
    <mergeCell ref="B81:E81"/>
    <mergeCell ref="B398:E398"/>
    <mergeCell ref="B399:E399"/>
    <mergeCell ref="B394:E394"/>
    <mergeCell ref="B395:E395"/>
    <mergeCell ref="B396:E396"/>
    <mergeCell ref="B397:E397"/>
    <mergeCell ref="B390:E390"/>
    <mergeCell ref="B391:E391"/>
    <mergeCell ref="B392:E392"/>
    <mergeCell ref="B368:E368"/>
    <mergeCell ref="B369:E369"/>
    <mergeCell ref="B370:E370"/>
    <mergeCell ref="B371:E371"/>
    <mergeCell ref="B372:E372"/>
    <mergeCell ref="B393:E393"/>
    <mergeCell ref="B373:E373"/>
    <mergeCell ref="B387:E387"/>
    <mergeCell ref="B388:E388"/>
    <mergeCell ref="B389:E389"/>
    <mergeCell ref="B362:E362"/>
    <mergeCell ref="B363:E363"/>
    <mergeCell ref="B364:E364"/>
    <mergeCell ref="B365:E365"/>
    <mergeCell ref="B366:E366"/>
    <mergeCell ref="B367:E367"/>
    <mergeCell ref="B262:E262"/>
    <mergeCell ref="B263:E263"/>
    <mergeCell ref="B264:E264"/>
    <mergeCell ref="B269:E269"/>
    <mergeCell ref="B270:E270"/>
    <mergeCell ref="B265:E265"/>
    <mergeCell ref="B266:E266"/>
    <mergeCell ref="B267:E267"/>
    <mergeCell ref="B268:E268"/>
    <mergeCell ref="B243:E243"/>
    <mergeCell ref="B244:E244"/>
    <mergeCell ref="B259:E259"/>
    <mergeCell ref="B260:E260"/>
    <mergeCell ref="B261:E261"/>
    <mergeCell ref="B245:E245"/>
    <mergeCell ref="B246:E246"/>
    <mergeCell ref="B247:E247"/>
    <mergeCell ref="B248:E248"/>
    <mergeCell ref="B237:E237"/>
    <mergeCell ref="B238:E238"/>
    <mergeCell ref="B239:E239"/>
    <mergeCell ref="B240:E240"/>
    <mergeCell ref="B241:E241"/>
    <mergeCell ref="B242:E242"/>
    <mergeCell ref="B233:E233"/>
    <mergeCell ref="B234:E234"/>
    <mergeCell ref="B236:E236"/>
    <mergeCell ref="B229:E229"/>
    <mergeCell ref="B230:E230"/>
    <mergeCell ref="B231:E231"/>
    <mergeCell ref="B232:E232"/>
    <mergeCell ref="B341:E341"/>
    <mergeCell ref="B342:E342"/>
    <mergeCell ref="B343:E343"/>
    <mergeCell ref="B344:E344"/>
    <mergeCell ref="B345:E345"/>
    <mergeCell ref="B215:E215"/>
    <mergeCell ref="B216:E216"/>
    <mergeCell ref="B222:E222"/>
    <mergeCell ref="B223:E223"/>
    <mergeCell ref="B224:E224"/>
    <mergeCell ref="B338:E338"/>
    <mergeCell ref="B339:E339"/>
    <mergeCell ref="B332:E332"/>
    <mergeCell ref="B333:E333"/>
    <mergeCell ref="B334:E334"/>
    <mergeCell ref="B335:E335"/>
    <mergeCell ref="B125:E125"/>
    <mergeCell ref="B126:E126"/>
    <mergeCell ref="B127:E127"/>
    <mergeCell ref="B221:E221"/>
    <mergeCell ref="B327:E327"/>
    <mergeCell ref="B328:E328"/>
    <mergeCell ref="B217:E217"/>
    <mergeCell ref="B218:E218"/>
    <mergeCell ref="B219:E219"/>
    <mergeCell ref="B220:E220"/>
    <mergeCell ref="B323:E323"/>
    <mergeCell ref="B324:E324"/>
    <mergeCell ref="B325:E325"/>
    <mergeCell ref="B326:E326"/>
    <mergeCell ref="B340:E340"/>
    <mergeCell ref="B331:E331"/>
    <mergeCell ref="B329:E329"/>
    <mergeCell ref="B330:E330"/>
    <mergeCell ref="B336:E336"/>
    <mergeCell ref="B337:E337"/>
    <mergeCell ref="B308:E308"/>
    <mergeCell ref="B309:E309"/>
    <mergeCell ref="B310:E310"/>
    <mergeCell ref="B311:E311"/>
    <mergeCell ref="B312:E312"/>
    <mergeCell ref="B313:E313"/>
    <mergeCell ref="B302:E302"/>
    <mergeCell ref="B303:E303"/>
    <mergeCell ref="B304:E304"/>
    <mergeCell ref="B305:E305"/>
    <mergeCell ref="B306:E306"/>
    <mergeCell ref="B307:E307"/>
    <mergeCell ref="B294:E294"/>
    <mergeCell ref="B295:E295"/>
    <mergeCell ref="B301:E301"/>
    <mergeCell ref="B300:E300"/>
    <mergeCell ref="B296:E296"/>
    <mergeCell ref="B297:E297"/>
    <mergeCell ref="B298:E298"/>
    <mergeCell ref="B299:E299"/>
    <mergeCell ref="B288:E288"/>
    <mergeCell ref="B289:E289"/>
    <mergeCell ref="B290:E290"/>
    <mergeCell ref="B291:E291"/>
    <mergeCell ref="B292:E292"/>
    <mergeCell ref="B293:E293"/>
    <mergeCell ref="B278:E278"/>
    <mergeCell ref="B279:E279"/>
    <mergeCell ref="B284:E284"/>
    <mergeCell ref="B285:E285"/>
    <mergeCell ref="B287:E287"/>
    <mergeCell ref="B280:E280"/>
    <mergeCell ref="B281:E281"/>
    <mergeCell ref="B282:E282"/>
    <mergeCell ref="B283:E283"/>
    <mergeCell ref="B211:E211"/>
    <mergeCell ref="B212:E212"/>
    <mergeCell ref="B213:E213"/>
    <mergeCell ref="B214:E214"/>
    <mergeCell ref="B275:E275"/>
    <mergeCell ref="B277:E277"/>
    <mergeCell ref="B225:E225"/>
    <mergeCell ref="B226:E226"/>
    <mergeCell ref="B227:E227"/>
    <mergeCell ref="B228:E228"/>
    <mergeCell ref="B204:E204"/>
    <mergeCell ref="B205:E205"/>
    <mergeCell ref="B206:E206"/>
    <mergeCell ref="B276:E276"/>
    <mergeCell ref="B272:E272"/>
    <mergeCell ref="B273:E273"/>
    <mergeCell ref="B274:E274"/>
    <mergeCell ref="B208:E208"/>
    <mergeCell ref="B209:E209"/>
    <mergeCell ref="B210:E210"/>
    <mergeCell ref="B198:E198"/>
    <mergeCell ref="B199:E199"/>
    <mergeCell ref="B200:E200"/>
    <mergeCell ref="B201:E201"/>
    <mergeCell ref="B202:E202"/>
    <mergeCell ref="B203:E203"/>
    <mergeCell ref="B183:E183"/>
    <mergeCell ref="B193:E193"/>
    <mergeCell ref="B194:E194"/>
    <mergeCell ref="B195:E195"/>
    <mergeCell ref="B196:E196"/>
    <mergeCell ref="B197:E197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B168:E168"/>
    <mergeCell ref="B169:E169"/>
    <mergeCell ref="B170:E170"/>
    <mergeCell ref="B164:E164"/>
    <mergeCell ref="B165:E165"/>
    <mergeCell ref="B166:E166"/>
    <mergeCell ref="B167:E167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17:E117"/>
    <mergeCell ref="B118:E118"/>
    <mergeCell ref="B119:E119"/>
    <mergeCell ref="B77:E77"/>
    <mergeCell ref="B92:E92"/>
    <mergeCell ref="B113:E113"/>
    <mergeCell ref="B114:E114"/>
    <mergeCell ref="B115:E115"/>
    <mergeCell ref="B105:E105"/>
    <mergeCell ref="B107:E107"/>
    <mergeCell ref="B101:E101"/>
    <mergeCell ref="B102:E102"/>
    <mergeCell ref="B103:E103"/>
    <mergeCell ref="B104:E104"/>
    <mergeCell ref="B108:E108"/>
    <mergeCell ref="B116:E116"/>
    <mergeCell ref="B109:E109"/>
    <mergeCell ref="B110:E110"/>
    <mergeCell ref="B111:E111"/>
    <mergeCell ref="B112:E112"/>
    <mergeCell ref="B95:E95"/>
    <mergeCell ref="B96:E96"/>
    <mergeCell ref="B97:E97"/>
    <mergeCell ref="B98:E98"/>
    <mergeCell ref="B99:E99"/>
    <mergeCell ref="B100:E100"/>
    <mergeCell ref="B88:E88"/>
    <mergeCell ref="B89:E89"/>
    <mergeCell ref="B90:E90"/>
    <mergeCell ref="B91:E91"/>
    <mergeCell ref="B93:E93"/>
    <mergeCell ref="B94:E94"/>
    <mergeCell ref="B82:E82"/>
    <mergeCell ref="B83:E83"/>
    <mergeCell ref="B84:E84"/>
    <mergeCell ref="B85:E85"/>
    <mergeCell ref="B86:E86"/>
    <mergeCell ref="B87:E87"/>
    <mergeCell ref="B74:E74"/>
    <mergeCell ref="B75:E75"/>
    <mergeCell ref="B76:E76"/>
    <mergeCell ref="B78:E78"/>
    <mergeCell ref="B79:E79"/>
    <mergeCell ref="B80:E80"/>
    <mergeCell ref="B68:E68"/>
    <mergeCell ref="B69:E69"/>
    <mergeCell ref="B70:E70"/>
    <mergeCell ref="B71:E71"/>
    <mergeCell ref="B72:E72"/>
    <mergeCell ref="B73:E73"/>
    <mergeCell ref="B49:E49"/>
    <mergeCell ref="B50:E50"/>
    <mergeCell ref="B53:E53"/>
    <mergeCell ref="B66:E66"/>
    <mergeCell ref="B67:E67"/>
    <mergeCell ref="B65:E65"/>
    <mergeCell ref="B64:E64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3:E13"/>
    <mergeCell ref="B14:E14"/>
    <mergeCell ref="B15:E15"/>
    <mergeCell ref="B16:E16"/>
    <mergeCell ref="B23:E23"/>
    <mergeCell ref="B24:E24"/>
    <mergeCell ref="B17:E17"/>
    <mergeCell ref="B21:E21"/>
    <mergeCell ref="B22:E22"/>
    <mergeCell ref="F8:G8"/>
    <mergeCell ref="B10:E10"/>
    <mergeCell ref="B18:E18"/>
    <mergeCell ref="B19:E19"/>
    <mergeCell ref="B20:E20"/>
    <mergeCell ref="B11:E11"/>
    <mergeCell ref="B12:E12"/>
    <mergeCell ref="I7:I8"/>
    <mergeCell ref="B7:E8"/>
    <mergeCell ref="A7:A9"/>
    <mergeCell ref="H7:H8"/>
    <mergeCell ref="B9:E9"/>
    <mergeCell ref="G1:I1"/>
    <mergeCell ref="G6:I6"/>
    <mergeCell ref="A3:I3"/>
    <mergeCell ref="A4:I4"/>
    <mergeCell ref="B354:E354"/>
    <mergeCell ref="B347:E347"/>
    <mergeCell ref="B348:E348"/>
    <mergeCell ref="B349:E349"/>
    <mergeCell ref="B350:E350"/>
    <mergeCell ref="B351:E351"/>
    <mergeCell ref="B352:E352"/>
    <mergeCell ref="B353:E353"/>
    <mergeCell ref="B457:E457"/>
    <mergeCell ref="B458:E458"/>
    <mergeCell ref="B459:E459"/>
    <mergeCell ref="B460:E460"/>
    <mergeCell ref="B359:E359"/>
    <mergeCell ref="B355:E355"/>
    <mergeCell ref="B356:E356"/>
    <mergeCell ref="B357:E357"/>
    <mergeCell ref="B358:E358"/>
    <mergeCell ref="B361:E361"/>
    <mergeCell ref="B467:E467"/>
    <mergeCell ref="B468:E468"/>
    <mergeCell ref="B461:E461"/>
    <mergeCell ref="B462:E462"/>
    <mergeCell ref="B463:E463"/>
    <mergeCell ref="B464:E464"/>
    <mergeCell ref="B465:E465"/>
    <mergeCell ref="B466:E466"/>
    <mergeCell ref="B473:E473"/>
    <mergeCell ref="B474:E474"/>
    <mergeCell ref="B475:E475"/>
    <mergeCell ref="B469:E469"/>
    <mergeCell ref="B470:E470"/>
    <mergeCell ref="B471:E471"/>
    <mergeCell ref="B472:E472"/>
  </mergeCells>
  <printOptions/>
  <pageMargins left="0.75" right="0.75" top="0.77" bottom="0.78" header="0.5" footer="0.5"/>
  <pageSetup firstPageNumber="30" useFirstPageNumber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B11" sqref="B11:E12"/>
    </sheetView>
  </sheetViews>
  <sheetFormatPr defaultColWidth="9.00390625" defaultRowHeight="12.75"/>
  <cols>
    <col min="1" max="1" width="6.375" style="0" customWidth="1"/>
    <col min="5" max="5" width="14.875" style="0" customWidth="1"/>
    <col min="6" max="6" width="11.375" style="0" customWidth="1"/>
    <col min="7" max="7" width="11.875" style="0" customWidth="1"/>
    <col min="8" max="8" width="14.125" style="0" customWidth="1"/>
    <col min="9" max="9" width="13.875" style="0" bestFit="1" customWidth="1"/>
  </cols>
  <sheetData>
    <row r="2" spans="7:9" ht="15.75">
      <c r="G2" s="829" t="s">
        <v>986</v>
      </c>
      <c r="H2" s="831"/>
      <c r="I2" s="997"/>
    </row>
    <row r="3" spans="7:8" ht="15.75">
      <c r="G3" s="453"/>
      <c r="H3" s="454"/>
    </row>
    <row r="4" spans="1:9" ht="12.75">
      <c r="A4" s="1015" t="s">
        <v>1053</v>
      </c>
      <c r="B4" s="1015"/>
      <c r="C4" s="1015"/>
      <c r="D4" s="1015"/>
      <c r="E4" s="1015"/>
      <c r="F4" s="1015"/>
      <c r="G4" s="1015"/>
      <c r="H4" s="1015"/>
      <c r="I4" s="1015"/>
    </row>
    <row r="5" spans="1:9" ht="12.75">
      <c r="A5" s="1049" t="s">
        <v>649</v>
      </c>
      <c r="B5" s="1049"/>
      <c r="C5" s="1049"/>
      <c r="D5" s="1049"/>
      <c r="E5" s="1049"/>
      <c r="F5" s="1049"/>
      <c r="G5" s="1049"/>
      <c r="H5" s="1049"/>
      <c r="I5" s="1049"/>
    </row>
    <row r="6" spans="1:9" ht="12.75">
      <c r="A6" s="1049" t="s">
        <v>1027</v>
      </c>
      <c r="B6" s="1049"/>
      <c r="C6" s="1049"/>
      <c r="D6" s="1049"/>
      <c r="E6" s="1049"/>
      <c r="F6" s="1049"/>
      <c r="G6" s="1049"/>
      <c r="H6" s="1049"/>
      <c r="I6" s="1049"/>
    </row>
    <row r="7" spans="1:9" ht="12.75">
      <c r="A7" s="92"/>
      <c r="B7" s="92"/>
      <c r="C7" s="92"/>
      <c r="D7" s="92"/>
      <c r="E7" s="92"/>
      <c r="F7" s="92"/>
      <c r="G7" s="92"/>
      <c r="H7" s="92"/>
      <c r="I7" s="92"/>
    </row>
    <row r="8" spans="1:9" ht="12.75">
      <c r="A8" s="92"/>
      <c r="B8" s="92"/>
      <c r="C8" s="92"/>
      <c r="D8" s="92"/>
      <c r="E8" s="92"/>
      <c r="F8" s="92"/>
      <c r="G8" s="92"/>
      <c r="H8" s="92"/>
      <c r="I8" s="92"/>
    </row>
    <row r="9" spans="1:9" ht="12.75">
      <c r="A9" s="92"/>
      <c r="B9" s="92"/>
      <c r="C9" s="92"/>
      <c r="D9" s="92"/>
      <c r="E9" s="92"/>
      <c r="F9" s="92"/>
      <c r="G9" s="92"/>
      <c r="H9" s="92"/>
      <c r="I9" s="92"/>
    </row>
    <row r="10" spans="1:9" ht="13.5" thickBot="1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3.5" thickTop="1">
      <c r="A11" s="1337" t="s">
        <v>972</v>
      </c>
      <c r="B11" s="1339" t="s">
        <v>721</v>
      </c>
      <c r="C11" s="1339"/>
      <c r="D11" s="1339"/>
      <c r="E11" s="1339"/>
      <c r="F11" s="331" t="s">
        <v>32</v>
      </c>
      <c r="G11" s="331" t="s">
        <v>971</v>
      </c>
      <c r="H11" s="1341" t="s">
        <v>718</v>
      </c>
      <c r="I11" s="1343" t="s">
        <v>949</v>
      </c>
    </row>
    <row r="12" spans="1:9" ht="12.75">
      <c r="A12" s="1338"/>
      <c r="B12" s="1340"/>
      <c r="C12" s="1340"/>
      <c r="D12" s="1340"/>
      <c r="E12" s="1340"/>
      <c r="F12" s="1133" t="s">
        <v>892</v>
      </c>
      <c r="G12" s="1133"/>
      <c r="H12" s="1342"/>
      <c r="I12" s="1344"/>
    </row>
    <row r="13" spans="1:9" ht="12.75">
      <c r="A13" s="1338"/>
      <c r="B13" s="1133" t="s">
        <v>724</v>
      </c>
      <c r="C13" s="1133"/>
      <c r="D13" s="1133"/>
      <c r="E13" s="1133"/>
      <c r="F13" s="332" t="s">
        <v>726</v>
      </c>
      <c r="G13" s="332" t="s">
        <v>738</v>
      </c>
      <c r="H13" s="332" t="s">
        <v>752</v>
      </c>
      <c r="I13" s="336" t="s">
        <v>754</v>
      </c>
    </row>
    <row r="14" spans="1:9" ht="12.75">
      <c r="A14" s="464" t="s">
        <v>724</v>
      </c>
      <c r="B14" s="1345" t="s">
        <v>1028</v>
      </c>
      <c r="C14" s="1345"/>
      <c r="D14" s="1345"/>
      <c r="E14" s="1345"/>
      <c r="F14" s="465">
        <v>10800</v>
      </c>
      <c r="G14" s="465">
        <v>10800</v>
      </c>
      <c r="H14" s="465">
        <v>10800</v>
      </c>
      <c r="I14" s="466">
        <f>H14/G14*100</f>
        <v>100</v>
      </c>
    </row>
    <row r="15" spans="1:9" ht="12.75">
      <c r="A15" s="464" t="s">
        <v>726</v>
      </c>
      <c r="B15" s="1345" t="s">
        <v>1029</v>
      </c>
      <c r="C15" s="1345"/>
      <c r="D15" s="1345"/>
      <c r="E15" s="1345"/>
      <c r="F15" s="467">
        <v>830</v>
      </c>
      <c r="G15" s="467">
        <v>830</v>
      </c>
      <c r="H15" s="467">
        <v>836</v>
      </c>
      <c r="I15" s="466">
        <f aca="true" t="shared" si="0" ref="I15:I34">H15/G15*100</f>
        <v>100.72289156626506</v>
      </c>
    </row>
    <row r="16" spans="1:9" ht="12.75">
      <c r="A16" s="464" t="s">
        <v>738</v>
      </c>
      <c r="B16" s="1345" t="s">
        <v>1030</v>
      </c>
      <c r="C16" s="1345"/>
      <c r="D16" s="1345"/>
      <c r="E16" s="1345"/>
      <c r="F16" s="467">
        <v>50</v>
      </c>
      <c r="G16" s="467">
        <v>50</v>
      </c>
      <c r="H16" s="467">
        <v>50</v>
      </c>
      <c r="I16" s="466">
        <f t="shared" si="0"/>
        <v>100</v>
      </c>
    </row>
    <row r="17" spans="1:9" ht="12.75">
      <c r="A17" s="464" t="s">
        <v>752</v>
      </c>
      <c r="B17" s="1345" t="s">
        <v>980</v>
      </c>
      <c r="C17" s="1345"/>
      <c r="D17" s="1345"/>
      <c r="E17" s="1345"/>
      <c r="F17" s="468">
        <v>80</v>
      </c>
      <c r="G17" s="468">
        <v>80</v>
      </c>
      <c r="H17" s="468">
        <v>77</v>
      </c>
      <c r="I17" s="466">
        <f t="shared" si="0"/>
        <v>96.25</v>
      </c>
    </row>
    <row r="18" spans="1:9" ht="12.75">
      <c r="A18" s="464" t="s">
        <v>754</v>
      </c>
      <c r="B18" s="1345" t="s">
        <v>981</v>
      </c>
      <c r="C18" s="1345"/>
      <c r="D18" s="1345"/>
      <c r="E18" s="1345"/>
      <c r="F18" s="467">
        <v>150</v>
      </c>
      <c r="G18" s="467">
        <v>150</v>
      </c>
      <c r="H18" s="467">
        <v>150</v>
      </c>
      <c r="I18" s="466">
        <f t="shared" si="0"/>
        <v>100</v>
      </c>
    </row>
    <row r="19" spans="1:9" ht="12.75">
      <c r="A19" s="464" t="s">
        <v>757</v>
      </c>
      <c r="B19" s="1345" t="s">
        <v>977</v>
      </c>
      <c r="C19" s="1345"/>
      <c r="D19" s="1345"/>
      <c r="E19" s="1345"/>
      <c r="F19" s="468">
        <v>120</v>
      </c>
      <c r="G19" s="468">
        <v>120</v>
      </c>
      <c r="H19" s="468">
        <v>120</v>
      </c>
      <c r="I19" s="466">
        <f t="shared" si="0"/>
        <v>100</v>
      </c>
    </row>
    <row r="20" spans="1:9" ht="12.75">
      <c r="A20" s="464" t="s">
        <v>760</v>
      </c>
      <c r="B20" s="1345" t="s">
        <v>987</v>
      </c>
      <c r="C20" s="1345"/>
      <c r="D20" s="1345"/>
      <c r="E20" s="1345"/>
      <c r="F20" s="468">
        <v>30</v>
      </c>
      <c r="G20" s="468">
        <v>30</v>
      </c>
      <c r="H20" s="468">
        <v>30</v>
      </c>
      <c r="I20" s="466">
        <f t="shared" si="0"/>
        <v>100</v>
      </c>
    </row>
    <row r="21" spans="1:9" ht="12.75">
      <c r="A21" s="464" t="s">
        <v>765</v>
      </c>
      <c r="B21" s="1346" t="s">
        <v>988</v>
      </c>
      <c r="C21" s="1346"/>
      <c r="D21" s="1346"/>
      <c r="E21" s="1346"/>
      <c r="F21" s="469">
        <v>50</v>
      </c>
      <c r="G21" s="469">
        <v>50</v>
      </c>
      <c r="H21" s="469">
        <v>50</v>
      </c>
      <c r="I21" s="466">
        <f t="shared" si="0"/>
        <v>100</v>
      </c>
    </row>
    <row r="22" spans="1:9" ht="12.75">
      <c r="A22" s="464" t="s">
        <v>769</v>
      </c>
      <c r="B22" s="1346" t="s">
        <v>989</v>
      </c>
      <c r="C22" s="1346"/>
      <c r="D22" s="1346"/>
      <c r="E22" s="1346"/>
      <c r="F22" s="469">
        <v>80</v>
      </c>
      <c r="G22" s="469">
        <v>80</v>
      </c>
      <c r="H22" s="469">
        <v>80</v>
      </c>
      <c r="I22" s="466">
        <f t="shared" si="0"/>
        <v>100</v>
      </c>
    </row>
    <row r="23" spans="1:9" ht="12.75">
      <c r="A23" s="464" t="s">
        <v>774</v>
      </c>
      <c r="B23" s="1346" t="s">
        <v>978</v>
      </c>
      <c r="C23" s="1346"/>
      <c r="D23" s="1346"/>
      <c r="E23" s="1346"/>
      <c r="F23" s="469">
        <v>150</v>
      </c>
      <c r="G23" s="469">
        <v>150</v>
      </c>
      <c r="H23" s="469">
        <v>150</v>
      </c>
      <c r="I23" s="466">
        <f t="shared" si="0"/>
        <v>100</v>
      </c>
    </row>
    <row r="24" spans="1:9" ht="12.75">
      <c r="A24" s="464" t="s">
        <v>776</v>
      </c>
      <c r="B24" s="1346" t="s">
        <v>975</v>
      </c>
      <c r="C24" s="1346"/>
      <c r="D24" s="1346"/>
      <c r="E24" s="1346"/>
      <c r="F24" s="469">
        <v>20</v>
      </c>
      <c r="G24" s="469">
        <v>20</v>
      </c>
      <c r="H24" s="469">
        <v>15</v>
      </c>
      <c r="I24" s="466">
        <f t="shared" si="0"/>
        <v>75</v>
      </c>
    </row>
    <row r="25" spans="1:9" ht="12.75">
      <c r="A25" s="464" t="s">
        <v>779</v>
      </c>
      <c r="B25" s="1346" t="s">
        <v>982</v>
      </c>
      <c r="C25" s="1346"/>
      <c r="D25" s="1346"/>
      <c r="E25" s="1346"/>
      <c r="F25" s="469">
        <v>50</v>
      </c>
      <c r="G25" s="469">
        <v>50</v>
      </c>
      <c r="H25" s="469">
        <v>50</v>
      </c>
      <c r="I25" s="466">
        <f t="shared" si="0"/>
        <v>100</v>
      </c>
    </row>
    <row r="26" spans="1:9" ht="12.75">
      <c r="A26" s="464" t="s">
        <v>781</v>
      </c>
      <c r="B26" s="1346" t="s">
        <v>1031</v>
      </c>
      <c r="C26" s="1346"/>
      <c r="D26" s="1346"/>
      <c r="E26" s="1346"/>
      <c r="F26" s="469">
        <v>100</v>
      </c>
      <c r="G26" s="469">
        <v>100</v>
      </c>
      <c r="H26" s="469">
        <v>100</v>
      </c>
      <c r="I26" s="466">
        <f t="shared" si="0"/>
        <v>100</v>
      </c>
    </row>
    <row r="27" spans="1:9" ht="12.75">
      <c r="A27" s="464" t="s">
        <v>893</v>
      </c>
      <c r="B27" s="1346" t="s">
        <v>990</v>
      </c>
      <c r="C27" s="1346"/>
      <c r="D27" s="1346"/>
      <c r="E27" s="1346"/>
      <c r="F27" s="469">
        <v>100</v>
      </c>
      <c r="G27" s="469">
        <v>100</v>
      </c>
      <c r="H27" s="469">
        <v>100</v>
      </c>
      <c r="I27" s="466">
        <f t="shared" si="0"/>
        <v>100</v>
      </c>
    </row>
    <row r="28" spans="1:9" ht="12.75">
      <c r="A28" s="464" t="s">
        <v>894</v>
      </c>
      <c r="B28" s="1346" t="s">
        <v>979</v>
      </c>
      <c r="C28" s="1346"/>
      <c r="D28" s="1346"/>
      <c r="E28" s="1346"/>
      <c r="F28" s="469">
        <v>50</v>
      </c>
      <c r="G28" s="469">
        <v>50</v>
      </c>
      <c r="H28" s="469">
        <v>50</v>
      </c>
      <c r="I28" s="466">
        <f t="shared" si="0"/>
        <v>100</v>
      </c>
    </row>
    <row r="29" spans="1:9" ht="12.75">
      <c r="A29" s="464" t="s">
        <v>895</v>
      </c>
      <c r="B29" s="1346" t="s">
        <v>976</v>
      </c>
      <c r="C29" s="1346"/>
      <c r="D29" s="1346"/>
      <c r="E29" s="1346"/>
      <c r="F29" s="469">
        <v>60</v>
      </c>
      <c r="G29" s="469">
        <v>60</v>
      </c>
      <c r="H29" s="469">
        <v>60</v>
      </c>
      <c r="I29" s="466">
        <f t="shared" si="0"/>
        <v>100</v>
      </c>
    </row>
    <row r="30" spans="1:9" ht="12.75">
      <c r="A30" s="464" t="s">
        <v>896</v>
      </c>
      <c r="B30" s="1346" t="s">
        <v>1032</v>
      </c>
      <c r="C30" s="1346"/>
      <c r="D30" s="1346"/>
      <c r="E30" s="1346"/>
      <c r="F30" s="469">
        <v>150</v>
      </c>
      <c r="G30" s="469">
        <v>150</v>
      </c>
      <c r="H30" s="469">
        <v>150</v>
      </c>
      <c r="I30" s="466">
        <f t="shared" si="0"/>
        <v>100</v>
      </c>
    </row>
    <row r="31" spans="1:9" ht="12.75">
      <c r="A31" s="464" t="s">
        <v>897</v>
      </c>
      <c r="B31" s="1346" t="s">
        <v>991</v>
      </c>
      <c r="C31" s="1346"/>
      <c r="D31" s="1346"/>
      <c r="E31" s="1346"/>
      <c r="F31" s="469">
        <v>50</v>
      </c>
      <c r="G31" s="469">
        <v>50</v>
      </c>
      <c r="H31" s="469">
        <v>50</v>
      </c>
      <c r="I31" s="466">
        <f t="shared" si="0"/>
        <v>100</v>
      </c>
    </row>
    <row r="32" spans="1:9" ht="12.75">
      <c r="A32" s="464" t="s">
        <v>898</v>
      </c>
      <c r="B32" s="1346" t="s">
        <v>992</v>
      </c>
      <c r="C32" s="1346"/>
      <c r="D32" s="1346"/>
      <c r="E32" s="1346"/>
      <c r="F32" s="469">
        <v>30</v>
      </c>
      <c r="G32" s="469">
        <v>30</v>
      </c>
      <c r="H32" s="469">
        <v>30</v>
      </c>
      <c r="I32" s="466">
        <f t="shared" si="0"/>
        <v>100</v>
      </c>
    </row>
    <row r="33" spans="1:9" ht="12.75">
      <c r="A33" s="464" t="s">
        <v>899</v>
      </c>
      <c r="B33" s="1346" t="s">
        <v>1033</v>
      </c>
      <c r="C33" s="1346"/>
      <c r="D33" s="1346"/>
      <c r="E33" s="1346"/>
      <c r="F33" s="469">
        <v>50</v>
      </c>
      <c r="G33" s="469">
        <v>50</v>
      </c>
      <c r="H33" s="469">
        <v>50</v>
      </c>
      <c r="I33" s="466">
        <v>0</v>
      </c>
    </row>
    <row r="34" spans="1:9" ht="13.5" thickBot="1">
      <c r="A34" s="470"/>
      <c r="B34" s="1347" t="s">
        <v>983</v>
      </c>
      <c r="C34" s="1347"/>
      <c r="D34" s="1347"/>
      <c r="E34" s="1347"/>
      <c r="F34" s="471">
        <f>SUM(F14:F33)</f>
        <v>13000</v>
      </c>
      <c r="G34" s="471">
        <f>SUM(G14:G33)</f>
        <v>13000</v>
      </c>
      <c r="H34" s="471">
        <f>SUM(H14:H33)</f>
        <v>12998</v>
      </c>
      <c r="I34" s="472">
        <f t="shared" si="0"/>
        <v>99.98461538461538</v>
      </c>
    </row>
    <row r="35" ht="13.5" thickTop="1"/>
  </sheetData>
  <sheetProtection/>
  <mergeCells count="31">
    <mergeCell ref="B29:E29"/>
    <mergeCell ref="B30:E30"/>
    <mergeCell ref="B31:E31"/>
    <mergeCell ref="B32:E32"/>
    <mergeCell ref="B33:E33"/>
    <mergeCell ref="B24:E24"/>
    <mergeCell ref="B18:E18"/>
    <mergeCell ref="B19:E19"/>
    <mergeCell ref="B20:E20"/>
    <mergeCell ref="B21:E21"/>
    <mergeCell ref="B34:E34"/>
    <mergeCell ref="B25:E25"/>
    <mergeCell ref="B26:E26"/>
    <mergeCell ref="B27:E27"/>
    <mergeCell ref="B28:E28"/>
    <mergeCell ref="B14:E14"/>
    <mergeCell ref="B15:E15"/>
    <mergeCell ref="B16:E16"/>
    <mergeCell ref="B17:E17"/>
    <mergeCell ref="B22:E22"/>
    <mergeCell ref="B23:E23"/>
    <mergeCell ref="G2:I2"/>
    <mergeCell ref="A4:I4"/>
    <mergeCell ref="A5:I5"/>
    <mergeCell ref="A11:A13"/>
    <mergeCell ref="B11:E12"/>
    <mergeCell ref="H11:H12"/>
    <mergeCell ref="I11:I12"/>
    <mergeCell ref="F12:G12"/>
    <mergeCell ref="B13:E13"/>
    <mergeCell ref="A6:I6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8.125" style="486" customWidth="1"/>
    <col min="2" max="2" width="8.25390625" style="486" customWidth="1"/>
    <col min="3" max="3" width="13.125" style="486" customWidth="1"/>
    <col min="4" max="4" width="12.125" style="486" customWidth="1"/>
    <col min="5" max="5" width="11.25390625" style="486" customWidth="1"/>
    <col min="6" max="6" width="9.75390625" style="486" customWidth="1"/>
    <col min="7" max="7" width="10.75390625" style="486" customWidth="1"/>
    <col min="8" max="9" width="10.75390625" style="486" bestFit="1" customWidth="1"/>
    <col min="10" max="10" width="9.375" style="486" customWidth="1"/>
  </cols>
  <sheetData>
    <row r="1" spans="7:10" ht="15">
      <c r="G1" s="1352" t="s">
        <v>49</v>
      </c>
      <c r="H1" s="1352"/>
      <c r="I1" s="1352"/>
      <c r="J1" s="1352"/>
    </row>
    <row r="2" spans="7:10" ht="12.75">
      <c r="G2" s="487"/>
      <c r="H2" s="487"/>
      <c r="I2" s="487"/>
      <c r="J2" s="487"/>
    </row>
    <row r="3" spans="1:10" ht="12.75">
      <c r="A3" s="1353" t="s">
        <v>1054</v>
      </c>
      <c r="B3" s="1353"/>
      <c r="C3" s="1353"/>
      <c r="D3" s="1353"/>
      <c r="E3" s="1353"/>
      <c r="F3" s="1353"/>
      <c r="G3" s="1353"/>
      <c r="H3" s="1353"/>
      <c r="I3" s="1353"/>
      <c r="J3" s="1353"/>
    </row>
    <row r="4" spans="1:10" ht="12.75">
      <c r="A4" s="1353" t="s">
        <v>50</v>
      </c>
      <c r="B4" s="1353"/>
      <c r="C4" s="1353"/>
      <c r="D4" s="1353"/>
      <c r="E4" s="1353"/>
      <c r="F4" s="1353"/>
      <c r="G4" s="1353"/>
      <c r="H4" s="1353"/>
      <c r="I4" s="1353"/>
      <c r="J4" s="1353"/>
    </row>
    <row r="5" spans="1:10" ht="12.75">
      <c r="A5" s="1353" t="s">
        <v>51</v>
      </c>
      <c r="B5" s="1353"/>
      <c r="C5" s="1353"/>
      <c r="D5" s="1353"/>
      <c r="E5" s="1353"/>
      <c r="F5" s="1353"/>
      <c r="G5" s="1353"/>
      <c r="H5" s="1353"/>
      <c r="I5" s="1353"/>
      <c r="J5" s="1353"/>
    </row>
    <row r="7" spans="9:10" ht="13.5" thickBot="1">
      <c r="I7" s="1354" t="s">
        <v>719</v>
      </c>
      <c r="J7" s="1354"/>
    </row>
    <row r="8" spans="1:10" ht="13.5" thickTop="1">
      <c r="A8" s="1355" t="s">
        <v>52</v>
      </c>
      <c r="B8" s="1356"/>
      <c r="C8" s="1356"/>
      <c r="D8" s="1359" t="s">
        <v>871</v>
      </c>
      <c r="E8" s="1356" t="s">
        <v>53</v>
      </c>
      <c r="F8" s="1356"/>
      <c r="G8" s="1356"/>
      <c r="H8" s="1356"/>
      <c r="I8" s="1356"/>
      <c r="J8" s="1361"/>
    </row>
    <row r="9" spans="1:10" ht="12.75">
      <c r="A9" s="1357"/>
      <c r="B9" s="1358"/>
      <c r="C9" s="1358"/>
      <c r="D9" s="1360"/>
      <c r="E9" s="1358"/>
      <c r="F9" s="1358"/>
      <c r="G9" s="1358"/>
      <c r="H9" s="1358"/>
      <c r="I9" s="1358"/>
      <c r="J9" s="1362"/>
    </row>
    <row r="10" spans="1:10" ht="12.75">
      <c r="A10" s="1363"/>
      <c r="B10" s="1364"/>
      <c r="C10" s="1364"/>
      <c r="D10" s="1364"/>
      <c r="E10" s="1360" t="s">
        <v>54</v>
      </c>
      <c r="F10" s="1360" t="s">
        <v>576</v>
      </c>
      <c r="G10" s="1360" t="s">
        <v>577</v>
      </c>
      <c r="H10" s="488" t="s">
        <v>55</v>
      </c>
      <c r="I10" s="488" t="s">
        <v>56</v>
      </c>
      <c r="J10" s="489" t="s">
        <v>578</v>
      </c>
    </row>
    <row r="11" spans="1:10" ht="12.75">
      <c r="A11" s="1363"/>
      <c r="B11" s="1364"/>
      <c r="C11" s="1364"/>
      <c r="D11" s="1364"/>
      <c r="E11" s="1360"/>
      <c r="F11" s="1360"/>
      <c r="G11" s="1360"/>
      <c r="H11" s="1358" t="s">
        <v>57</v>
      </c>
      <c r="I11" s="1358"/>
      <c r="J11" s="1362"/>
    </row>
    <row r="12" spans="1:10" ht="12.75">
      <c r="A12" s="1363"/>
      <c r="B12" s="1364"/>
      <c r="C12" s="1364"/>
      <c r="D12" s="1364"/>
      <c r="E12" s="1360"/>
      <c r="F12" s="1360"/>
      <c r="G12" s="1360"/>
      <c r="H12" s="1358"/>
      <c r="I12" s="1358"/>
      <c r="J12" s="1362"/>
    </row>
    <row r="13" spans="1:10" ht="12.75">
      <c r="A13" s="1363" t="s">
        <v>724</v>
      </c>
      <c r="B13" s="1364"/>
      <c r="C13" s="1364"/>
      <c r="D13" s="488" t="s">
        <v>726</v>
      </c>
      <c r="E13" s="488" t="s">
        <v>738</v>
      </c>
      <c r="F13" s="488" t="s">
        <v>752</v>
      </c>
      <c r="G13" s="488" t="s">
        <v>754</v>
      </c>
      <c r="H13" s="488" t="s">
        <v>757</v>
      </c>
      <c r="I13" s="488" t="s">
        <v>760</v>
      </c>
      <c r="J13" s="489">
        <v>8</v>
      </c>
    </row>
    <row r="14" spans="1:10" ht="12.75">
      <c r="A14" s="1365" t="s">
        <v>58</v>
      </c>
      <c r="B14" s="1366"/>
      <c r="C14" s="1366"/>
      <c r="D14" s="490">
        <f>SUM(D15:D19)</f>
        <v>676982</v>
      </c>
      <c r="E14" s="490">
        <f aca="true" t="shared" si="0" ref="E14:J14">SUM(E15:E19)</f>
        <v>0</v>
      </c>
      <c r="F14" s="490">
        <f t="shared" si="0"/>
        <v>188</v>
      </c>
      <c r="G14" s="490">
        <f t="shared" si="0"/>
        <v>188</v>
      </c>
      <c r="H14" s="490">
        <f t="shared" si="0"/>
        <v>512566</v>
      </c>
      <c r="I14" s="490">
        <f t="shared" si="0"/>
        <v>164416</v>
      </c>
      <c r="J14" s="491">
        <f t="shared" si="0"/>
        <v>0</v>
      </c>
    </row>
    <row r="15" spans="1:10" ht="12.75">
      <c r="A15" s="1349" t="s">
        <v>580</v>
      </c>
      <c r="B15" s="1350"/>
      <c r="C15" s="1351"/>
      <c r="D15" s="802">
        <v>454833</v>
      </c>
      <c r="E15" s="802">
        <v>0</v>
      </c>
      <c r="F15" s="802">
        <v>188</v>
      </c>
      <c r="G15" s="802">
        <v>188</v>
      </c>
      <c r="H15" s="802">
        <v>381908</v>
      </c>
      <c r="I15" s="803">
        <v>72925</v>
      </c>
      <c r="J15" s="804">
        <v>0</v>
      </c>
    </row>
    <row r="16" spans="1:10" ht="12.75">
      <c r="A16" s="1349" t="s">
        <v>581</v>
      </c>
      <c r="B16" s="1350"/>
      <c r="C16" s="1351"/>
      <c r="D16" s="802">
        <v>119683</v>
      </c>
      <c r="E16" s="802">
        <v>0</v>
      </c>
      <c r="F16" s="802">
        <v>0</v>
      </c>
      <c r="G16" s="802">
        <v>0</v>
      </c>
      <c r="H16" s="802">
        <v>40228</v>
      </c>
      <c r="I16" s="803">
        <v>79455</v>
      </c>
      <c r="J16" s="804">
        <v>0</v>
      </c>
    </row>
    <row r="17" spans="1:10" ht="12.75">
      <c r="A17" s="1349" t="s">
        <v>582</v>
      </c>
      <c r="B17" s="1350"/>
      <c r="C17" s="1351"/>
      <c r="D17" s="494">
        <v>18016</v>
      </c>
      <c r="E17" s="494">
        <v>0</v>
      </c>
      <c r="F17" s="494">
        <v>0</v>
      </c>
      <c r="G17" s="494">
        <v>0</v>
      </c>
      <c r="H17" s="494">
        <v>12595</v>
      </c>
      <c r="I17" s="496">
        <v>5421</v>
      </c>
      <c r="J17" s="497">
        <v>0</v>
      </c>
    </row>
    <row r="18" spans="1:10" ht="12.75">
      <c r="A18" s="1349" t="s">
        <v>583</v>
      </c>
      <c r="B18" s="1350"/>
      <c r="C18" s="1351"/>
      <c r="D18" s="494">
        <v>31340</v>
      </c>
      <c r="E18" s="494">
        <v>0</v>
      </c>
      <c r="F18" s="494">
        <v>0</v>
      </c>
      <c r="G18" s="494">
        <v>0</v>
      </c>
      <c r="H18" s="494">
        <v>25225</v>
      </c>
      <c r="I18" s="496">
        <v>6115</v>
      </c>
      <c r="J18" s="497">
        <v>0</v>
      </c>
    </row>
    <row r="19" spans="1:10" ht="12.75">
      <c r="A19" s="1349" t="s">
        <v>584</v>
      </c>
      <c r="B19" s="1350"/>
      <c r="C19" s="1351"/>
      <c r="D19" s="494">
        <v>53110</v>
      </c>
      <c r="E19" s="494">
        <v>0</v>
      </c>
      <c r="F19" s="494">
        <v>0</v>
      </c>
      <c r="G19" s="494">
        <v>0</v>
      </c>
      <c r="H19" s="494">
        <v>52610</v>
      </c>
      <c r="I19" s="496">
        <v>500</v>
      </c>
      <c r="J19" s="497">
        <v>0</v>
      </c>
    </row>
    <row r="20" spans="1:10" ht="12.75">
      <c r="A20" s="1348"/>
      <c r="B20" s="833"/>
      <c r="C20" s="834"/>
      <c r="D20" s="492"/>
      <c r="E20" s="492"/>
      <c r="F20" s="492"/>
      <c r="G20" s="492"/>
      <c r="H20" s="492"/>
      <c r="I20" s="801"/>
      <c r="J20" s="493"/>
    </row>
    <row r="21" spans="1:10" ht="12.75">
      <c r="A21" s="1348"/>
      <c r="B21" s="833"/>
      <c r="C21" s="834"/>
      <c r="D21" s="492"/>
      <c r="E21" s="492"/>
      <c r="F21" s="492"/>
      <c r="G21" s="492"/>
      <c r="H21" s="492"/>
      <c r="I21" s="801"/>
      <c r="J21" s="493"/>
    </row>
    <row r="22" spans="1:10" ht="12.75">
      <c r="A22" s="1348"/>
      <c r="B22" s="833"/>
      <c r="C22" s="834"/>
      <c r="D22" s="492"/>
      <c r="E22" s="492"/>
      <c r="F22" s="492"/>
      <c r="G22" s="492"/>
      <c r="H22" s="492"/>
      <c r="I22" s="801"/>
      <c r="J22" s="493"/>
    </row>
    <row r="23" spans="1:10" ht="12.75">
      <c r="A23" s="1348"/>
      <c r="B23" s="833"/>
      <c r="C23" s="834"/>
      <c r="D23" s="492"/>
      <c r="E23" s="492"/>
      <c r="F23" s="492"/>
      <c r="G23" s="492"/>
      <c r="H23" s="492"/>
      <c r="I23" s="801"/>
      <c r="J23" s="493"/>
    </row>
    <row r="24" spans="1:10" ht="12.75">
      <c r="A24" s="1367" t="s">
        <v>59</v>
      </c>
      <c r="B24" s="1368"/>
      <c r="C24" s="1368"/>
      <c r="D24" s="492">
        <f>SUM(D25:D29)</f>
        <v>324190</v>
      </c>
      <c r="E24" s="492">
        <f>SUM(E25:E29)</f>
        <v>79660</v>
      </c>
      <c r="F24" s="492">
        <f>SUM(F25:F28)</f>
        <v>15489</v>
      </c>
      <c r="G24" s="492">
        <f>SUM(G25:G28)</f>
        <v>95149</v>
      </c>
      <c r="H24" s="492">
        <f>SUM(H25:H28)</f>
        <v>12173</v>
      </c>
      <c r="I24" s="492">
        <f>SUM(I25:I28)</f>
        <v>12173</v>
      </c>
      <c r="J24" s="493">
        <f>SUM(J25:J28)</f>
        <v>12173</v>
      </c>
    </row>
    <row r="25" spans="1:10" ht="12.75">
      <c r="A25" s="1349" t="s">
        <v>60</v>
      </c>
      <c r="B25" s="1369"/>
      <c r="C25" s="1370"/>
      <c r="D25" s="494">
        <v>67600</v>
      </c>
      <c r="E25" s="494">
        <v>56500</v>
      </c>
      <c r="F25" s="494">
        <v>11100</v>
      </c>
      <c r="G25" s="494">
        <v>67600</v>
      </c>
      <c r="H25" s="494">
        <v>0</v>
      </c>
      <c r="I25" s="494">
        <v>0</v>
      </c>
      <c r="J25" s="495">
        <v>0</v>
      </c>
    </row>
    <row r="26" spans="1:10" ht="12.75">
      <c r="A26" s="1349" t="s">
        <v>61</v>
      </c>
      <c r="B26" s="1369"/>
      <c r="C26" s="1370"/>
      <c r="D26" s="494">
        <v>16526</v>
      </c>
      <c r="E26" s="494">
        <v>16330</v>
      </c>
      <c r="F26" s="494">
        <v>196</v>
      </c>
      <c r="G26" s="494">
        <v>16526</v>
      </c>
      <c r="H26" s="494">
        <v>0</v>
      </c>
      <c r="I26" s="494">
        <v>0</v>
      </c>
      <c r="J26" s="495">
        <v>0</v>
      </c>
    </row>
    <row r="27" spans="1:10" ht="12.75">
      <c r="A27" s="1349" t="s">
        <v>62</v>
      </c>
      <c r="B27" s="1369"/>
      <c r="C27" s="1370"/>
      <c r="D27" s="494">
        <v>67938</v>
      </c>
      <c r="E27" s="496">
        <v>0</v>
      </c>
      <c r="F27" s="496">
        <v>2345</v>
      </c>
      <c r="G27" s="496">
        <v>2345</v>
      </c>
      <c r="H27" s="496">
        <v>9673</v>
      </c>
      <c r="I27" s="496">
        <v>9673</v>
      </c>
      <c r="J27" s="497">
        <v>9673</v>
      </c>
    </row>
    <row r="28" spans="1:10" ht="12.75">
      <c r="A28" s="1349" t="s">
        <v>579</v>
      </c>
      <c r="B28" s="1369"/>
      <c r="C28" s="1370"/>
      <c r="D28" s="494">
        <v>19165</v>
      </c>
      <c r="E28" s="496">
        <v>6830</v>
      </c>
      <c r="F28" s="496">
        <v>1848</v>
      </c>
      <c r="G28" s="494">
        <v>8678</v>
      </c>
      <c r="H28" s="494">
        <v>2500</v>
      </c>
      <c r="I28" s="494">
        <v>2500</v>
      </c>
      <c r="J28" s="497">
        <v>2500</v>
      </c>
    </row>
    <row r="29" spans="1:10" ht="12.75">
      <c r="A29" s="1349" t="s">
        <v>62</v>
      </c>
      <c r="B29" s="833"/>
      <c r="C29" s="834"/>
      <c r="D29" s="494">
        <v>152961</v>
      </c>
      <c r="E29" s="496">
        <v>0</v>
      </c>
      <c r="F29" s="496">
        <v>0</v>
      </c>
      <c r="G29" s="494">
        <v>0</v>
      </c>
      <c r="H29" s="494">
        <v>0</v>
      </c>
      <c r="I29" s="494">
        <v>0</v>
      </c>
      <c r="J29" s="497">
        <v>0</v>
      </c>
    </row>
    <row r="30" spans="1:10" ht="12.75">
      <c r="A30" s="1349"/>
      <c r="B30" s="833"/>
      <c r="C30" s="834"/>
      <c r="D30" s="494"/>
      <c r="E30" s="496"/>
      <c r="F30" s="496"/>
      <c r="G30" s="494"/>
      <c r="H30" s="494"/>
      <c r="I30" s="494"/>
      <c r="J30" s="497"/>
    </row>
    <row r="31" spans="1:10" ht="12.75">
      <c r="A31" s="1367" t="s">
        <v>63</v>
      </c>
      <c r="B31" s="1368"/>
      <c r="C31" s="1368"/>
      <c r="D31" s="492"/>
      <c r="E31" s="492"/>
      <c r="F31" s="492"/>
      <c r="G31" s="492"/>
      <c r="H31" s="492"/>
      <c r="I31" s="492"/>
      <c r="J31" s="493"/>
    </row>
    <row r="32" spans="1:10" ht="12.75">
      <c r="A32" s="1376" t="s">
        <v>64</v>
      </c>
      <c r="B32" s="1377"/>
      <c r="C32" s="1377"/>
      <c r="D32" s="494">
        <v>68259</v>
      </c>
      <c r="E32" s="494">
        <v>61539</v>
      </c>
      <c r="F32" s="494">
        <v>5000</v>
      </c>
      <c r="G32" s="494">
        <v>66539</v>
      </c>
      <c r="H32" s="494">
        <v>1720</v>
      </c>
      <c r="I32" s="494">
        <v>0</v>
      </c>
      <c r="J32" s="495">
        <v>0</v>
      </c>
    </row>
    <row r="33" spans="1:10" ht="12.75">
      <c r="A33" s="1371"/>
      <c r="B33" s="1372"/>
      <c r="C33" s="1373"/>
      <c r="D33" s="494"/>
      <c r="E33" s="494"/>
      <c r="F33" s="494"/>
      <c r="G33" s="494"/>
      <c r="H33" s="494"/>
      <c r="I33" s="496"/>
      <c r="J33" s="495"/>
    </row>
    <row r="34" spans="1:10" ht="13.5" thickBot="1">
      <c r="A34" s="1374" t="s">
        <v>65</v>
      </c>
      <c r="B34" s="1375"/>
      <c r="C34" s="1375"/>
      <c r="D34" s="498">
        <f aca="true" t="shared" si="1" ref="D34:J34">D14+D24+D32+D33</f>
        <v>1069431</v>
      </c>
      <c r="E34" s="498">
        <f t="shared" si="1"/>
        <v>141199</v>
      </c>
      <c r="F34" s="498">
        <f t="shared" si="1"/>
        <v>20677</v>
      </c>
      <c r="G34" s="498">
        <f t="shared" si="1"/>
        <v>161876</v>
      </c>
      <c r="H34" s="498">
        <f t="shared" si="1"/>
        <v>526459</v>
      </c>
      <c r="I34" s="498">
        <f t="shared" si="1"/>
        <v>176589</v>
      </c>
      <c r="J34" s="499">
        <f t="shared" si="1"/>
        <v>12173</v>
      </c>
    </row>
    <row r="35" ht="13.5" thickTop="1"/>
  </sheetData>
  <sheetProtection/>
  <mergeCells count="36">
    <mergeCell ref="A30:C30"/>
    <mergeCell ref="A24:C24"/>
    <mergeCell ref="A25:C25"/>
    <mergeCell ref="A26:C26"/>
    <mergeCell ref="A27:C27"/>
    <mergeCell ref="A33:C33"/>
    <mergeCell ref="A34:C34"/>
    <mergeCell ref="A28:C28"/>
    <mergeCell ref="A31:C31"/>
    <mergeCell ref="A32:C32"/>
    <mergeCell ref="A29:C29"/>
    <mergeCell ref="G10:G12"/>
    <mergeCell ref="H11:J12"/>
    <mergeCell ref="A13:C13"/>
    <mergeCell ref="A14:C14"/>
    <mergeCell ref="A10:C12"/>
    <mergeCell ref="D10:D12"/>
    <mergeCell ref="E10:E12"/>
    <mergeCell ref="F10:F12"/>
    <mergeCell ref="G1:J1"/>
    <mergeCell ref="A3:J3"/>
    <mergeCell ref="A4:J4"/>
    <mergeCell ref="A5:J5"/>
    <mergeCell ref="I7:J7"/>
    <mergeCell ref="A8:C9"/>
    <mergeCell ref="D8:D9"/>
    <mergeCell ref="E8:J9"/>
    <mergeCell ref="A23:C23"/>
    <mergeCell ref="A19:C19"/>
    <mergeCell ref="A20:C20"/>
    <mergeCell ref="A21:C21"/>
    <mergeCell ref="A22:C22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F12" sqref="F12:F13"/>
    </sheetView>
  </sheetViews>
  <sheetFormatPr defaultColWidth="9.00390625" defaultRowHeight="12.75"/>
  <cols>
    <col min="1" max="1" width="3.75390625" style="500" customWidth="1"/>
    <col min="2" max="2" width="9.125" style="500" customWidth="1"/>
    <col min="3" max="3" width="8.375" style="500" customWidth="1"/>
    <col min="4" max="4" width="2.75390625" style="500" customWidth="1"/>
    <col min="5" max="5" width="15.375" style="500" customWidth="1"/>
    <col min="6" max="6" width="9.125" style="500" customWidth="1"/>
    <col min="7" max="7" width="9.875" style="500" bestFit="1" customWidth="1"/>
    <col min="8" max="13" width="9.125" style="500" customWidth="1"/>
    <col min="14" max="14" width="9.875" style="500" customWidth="1"/>
    <col min="15" max="15" width="9.125" style="500" customWidth="1"/>
  </cols>
  <sheetData>
    <row r="1" spans="11:14" ht="15">
      <c r="K1" s="1378" t="s">
        <v>66</v>
      </c>
      <c r="L1" s="1378"/>
      <c r="M1" s="1378"/>
      <c r="N1" s="1378"/>
    </row>
    <row r="2" spans="11:14" ht="12.75">
      <c r="K2" s="501"/>
      <c r="L2" s="501"/>
      <c r="M2" s="501"/>
      <c r="N2" s="501"/>
    </row>
    <row r="3" spans="11:14" ht="12.75">
      <c r="K3" s="501"/>
      <c r="L3" s="501"/>
      <c r="M3" s="501"/>
      <c r="N3" s="501"/>
    </row>
    <row r="4" spans="11:14" ht="12.75">
      <c r="K4" s="501"/>
      <c r="L4" s="501"/>
      <c r="M4" s="501"/>
      <c r="N4" s="501"/>
    </row>
    <row r="5" spans="1:14" ht="12.75">
      <c r="A5" s="1379" t="s">
        <v>1055</v>
      </c>
      <c r="B5" s="1379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</row>
    <row r="6" spans="1:14" ht="12.75">
      <c r="A6" s="1379" t="s">
        <v>585</v>
      </c>
      <c r="B6" s="1379"/>
      <c r="C6" s="1379"/>
      <c r="D6" s="1379"/>
      <c r="E6" s="1379"/>
      <c r="F6" s="1379"/>
      <c r="G6" s="1379"/>
      <c r="H6" s="1379"/>
      <c r="I6" s="1379"/>
      <c r="J6" s="1379"/>
      <c r="K6" s="1379"/>
      <c r="L6" s="1379"/>
      <c r="M6" s="1379"/>
      <c r="N6" s="1379"/>
    </row>
    <row r="7" spans="2:14" ht="12.75"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</row>
    <row r="8" spans="2:14" ht="12.75"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</row>
    <row r="10" spans="13:14" ht="13.5" thickBot="1">
      <c r="M10" s="1380" t="s">
        <v>719</v>
      </c>
      <c r="N10" s="1380"/>
    </row>
    <row r="11" spans="1:14" ht="13.5" customHeight="1" thickTop="1">
      <c r="A11" s="1381" t="s">
        <v>67</v>
      </c>
      <c r="B11" s="1383" t="s">
        <v>68</v>
      </c>
      <c r="C11" s="1384"/>
      <c r="D11" s="1384"/>
      <c r="E11" s="1389" t="s">
        <v>69</v>
      </c>
      <c r="F11" s="1389"/>
      <c r="G11" s="1389"/>
      <c r="H11" s="1389" t="s">
        <v>70</v>
      </c>
      <c r="I11" s="1389"/>
      <c r="J11" s="1389"/>
      <c r="K11" s="1389" t="s">
        <v>71</v>
      </c>
      <c r="L11" s="1389"/>
      <c r="M11" s="1389"/>
      <c r="N11" s="503" t="s">
        <v>72</v>
      </c>
    </row>
    <row r="12" spans="1:14" ht="12.75" customHeight="1">
      <c r="A12" s="1382"/>
      <c r="B12" s="1385"/>
      <c r="C12" s="1386"/>
      <c r="D12" s="1386"/>
      <c r="E12" s="1386" t="s">
        <v>73</v>
      </c>
      <c r="F12" s="1390" t="s">
        <v>74</v>
      </c>
      <c r="G12" s="1386" t="s">
        <v>75</v>
      </c>
      <c r="H12" s="1386" t="s">
        <v>73</v>
      </c>
      <c r="I12" s="1386" t="s">
        <v>74</v>
      </c>
      <c r="J12" s="1386" t="s">
        <v>76</v>
      </c>
      <c r="K12" s="1386" t="s">
        <v>73</v>
      </c>
      <c r="L12" s="1386" t="s">
        <v>74</v>
      </c>
      <c r="M12" s="1386" t="s">
        <v>76</v>
      </c>
      <c r="N12" s="1411" t="s">
        <v>77</v>
      </c>
    </row>
    <row r="13" spans="1:14" ht="12.75">
      <c r="A13" s="1382"/>
      <c r="B13" s="1387"/>
      <c r="C13" s="1388"/>
      <c r="D13" s="1388"/>
      <c r="E13" s="1388"/>
      <c r="F13" s="1391"/>
      <c r="G13" s="1388"/>
      <c r="H13" s="1388"/>
      <c r="I13" s="1388"/>
      <c r="J13" s="1388"/>
      <c r="K13" s="1388"/>
      <c r="L13" s="1388"/>
      <c r="M13" s="1388"/>
      <c r="N13" s="1412"/>
    </row>
    <row r="14" spans="1:14" ht="12.75" customHeight="1">
      <c r="A14" s="1392" t="s">
        <v>78</v>
      </c>
      <c r="B14" s="1394" t="s">
        <v>79</v>
      </c>
      <c r="C14" s="1395"/>
      <c r="D14" s="1396"/>
      <c r="E14" s="1400" t="s">
        <v>80</v>
      </c>
      <c r="F14" s="1402">
        <v>0</v>
      </c>
      <c r="G14" s="1413">
        <v>2320</v>
      </c>
      <c r="H14" s="1404"/>
      <c r="I14" s="1404">
        <v>0</v>
      </c>
      <c r="J14" s="1404">
        <v>0</v>
      </c>
      <c r="K14" s="1404"/>
      <c r="L14" s="1404">
        <v>0</v>
      </c>
      <c r="M14" s="1404">
        <v>0</v>
      </c>
      <c r="N14" s="1406">
        <f>G14+J14+M14</f>
        <v>2320</v>
      </c>
    </row>
    <row r="15" spans="1:14" ht="12.75">
      <c r="A15" s="1393"/>
      <c r="B15" s="1397"/>
      <c r="C15" s="1398"/>
      <c r="D15" s="1399"/>
      <c r="E15" s="1401"/>
      <c r="F15" s="1403"/>
      <c r="G15" s="1414"/>
      <c r="H15" s="1405"/>
      <c r="I15" s="1405"/>
      <c r="J15" s="1405"/>
      <c r="K15" s="1405"/>
      <c r="L15" s="1405"/>
      <c r="M15" s="1405"/>
      <c r="N15" s="1407"/>
    </row>
    <row r="16" spans="1:14" ht="38.25" customHeight="1">
      <c r="A16" s="507" t="s">
        <v>81</v>
      </c>
      <c r="B16" s="1408" t="s">
        <v>79</v>
      </c>
      <c r="C16" s="1409"/>
      <c r="D16" s="1410"/>
      <c r="E16" s="508" t="s">
        <v>82</v>
      </c>
      <c r="F16" s="509">
        <v>0</v>
      </c>
      <c r="G16" s="510">
        <v>2088</v>
      </c>
      <c r="H16" s="511"/>
      <c r="I16" s="511">
        <v>0</v>
      </c>
      <c r="J16" s="511">
        <v>0</v>
      </c>
      <c r="K16" s="511"/>
      <c r="L16" s="511">
        <v>0</v>
      </c>
      <c r="M16" s="511">
        <v>0</v>
      </c>
      <c r="N16" s="512">
        <f>G16+J16+M16</f>
        <v>2088</v>
      </c>
    </row>
    <row r="17" spans="1:14" ht="25.5" customHeight="1">
      <c r="A17" s="513" t="s">
        <v>752</v>
      </c>
      <c r="B17" s="1415" t="s">
        <v>83</v>
      </c>
      <c r="C17" s="1416"/>
      <c r="D17" s="1416"/>
      <c r="E17" s="508" t="s">
        <v>84</v>
      </c>
      <c r="F17" s="509">
        <v>0</v>
      </c>
      <c r="G17" s="510">
        <v>28325</v>
      </c>
      <c r="H17" s="511"/>
      <c r="I17" s="511">
        <v>0</v>
      </c>
      <c r="J17" s="511">
        <v>0</v>
      </c>
      <c r="K17" s="511"/>
      <c r="L17" s="511">
        <v>0</v>
      </c>
      <c r="M17" s="511">
        <v>0</v>
      </c>
      <c r="N17" s="512">
        <f>G17+J17+M17</f>
        <v>28325</v>
      </c>
    </row>
    <row r="18" spans="1:14" ht="12.75">
      <c r="A18" s="514" t="s">
        <v>754</v>
      </c>
      <c r="B18" s="1417" t="s">
        <v>85</v>
      </c>
      <c r="C18" s="1418"/>
      <c r="D18" s="1419"/>
      <c r="E18" s="515" t="s">
        <v>86</v>
      </c>
      <c r="F18" s="504">
        <v>0</v>
      </c>
      <c r="G18" s="505">
        <v>0</v>
      </c>
      <c r="H18" s="506"/>
      <c r="I18" s="506">
        <v>0</v>
      </c>
      <c r="J18" s="506">
        <v>0</v>
      </c>
      <c r="K18" s="506"/>
      <c r="L18" s="506">
        <v>0</v>
      </c>
      <c r="M18" s="506">
        <v>0</v>
      </c>
      <c r="N18" s="516">
        <v>0</v>
      </c>
    </row>
    <row r="19" spans="1:14" ht="22.5">
      <c r="A19" s="514" t="s">
        <v>757</v>
      </c>
      <c r="B19" s="1417" t="s">
        <v>85</v>
      </c>
      <c r="C19" s="1418"/>
      <c r="D19" s="1419"/>
      <c r="E19" s="517" t="s">
        <v>87</v>
      </c>
      <c r="F19" s="504">
        <v>0</v>
      </c>
      <c r="G19" s="505">
        <v>0</v>
      </c>
      <c r="H19" s="506"/>
      <c r="I19" s="506">
        <v>0</v>
      </c>
      <c r="J19" s="506">
        <v>0</v>
      </c>
      <c r="K19" s="506"/>
      <c r="L19" s="506">
        <v>0</v>
      </c>
      <c r="M19" s="506">
        <v>0</v>
      </c>
      <c r="N19" s="516">
        <v>0</v>
      </c>
    </row>
    <row r="20" spans="1:14" ht="12.75">
      <c r="A20" s="514" t="s">
        <v>760</v>
      </c>
      <c r="B20" s="1417" t="s">
        <v>85</v>
      </c>
      <c r="C20" s="1418"/>
      <c r="D20" s="1419"/>
      <c r="E20" s="515" t="s">
        <v>88</v>
      </c>
      <c r="F20" s="504">
        <v>0</v>
      </c>
      <c r="G20" s="505">
        <v>0</v>
      </c>
      <c r="H20" s="506"/>
      <c r="I20" s="506">
        <v>0</v>
      </c>
      <c r="J20" s="506">
        <v>0</v>
      </c>
      <c r="K20" s="506"/>
      <c r="L20" s="506">
        <v>0</v>
      </c>
      <c r="M20" s="506">
        <v>0</v>
      </c>
      <c r="N20" s="516">
        <v>0</v>
      </c>
    </row>
    <row r="21" spans="1:14" ht="22.5">
      <c r="A21" s="514" t="s">
        <v>765</v>
      </c>
      <c r="B21" s="1417" t="s">
        <v>85</v>
      </c>
      <c r="C21" s="1418"/>
      <c r="D21" s="1419"/>
      <c r="E21" s="517" t="s">
        <v>89</v>
      </c>
      <c r="F21" s="504">
        <v>0</v>
      </c>
      <c r="G21" s="505">
        <v>0</v>
      </c>
      <c r="H21" s="506"/>
      <c r="I21" s="506">
        <v>0</v>
      </c>
      <c r="J21" s="506">
        <v>0</v>
      </c>
      <c r="K21" s="506"/>
      <c r="L21" s="506">
        <v>0</v>
      </c>
      <c r="M21" s="506">
        <v>0</v>
      </c>
      <c r="N21" s="516">
        <v>0</v>
      </c>
    </row>
    <row r="22" spans="1:14" ht="22.5">
      <c r="A22" s="514" t="s">
        <v>769</v>
      </c>
      <c r="B22" s="1417" t="s">
        <v>85</v>
      </c>
      <c r="C22" s="1418"/>
      <c r="D22" s="1419"/>
      <c r="E22" s="517" t="s">
        <v>90</v>
      </c>
      <c r="F22" s="504">
        <v>0</v>
      </c>
      <c r="G22" s="505">
        <v>0</v>
      </c>
      <c r="H22" s="506"/>
      <c r="I22" s="506">
        <v>0</v>
      </c>
      <c r="J22" s="506">
        <v>0</v>
      </c>
      <c r="K22" s="506"/>
      <c r="L22" s="506">
        <v>0</v>
      </c>
      <c r="M22" s="506">
        <v>0</v>
      </c>
      <c r="N22" s="516">
        <v>0</v>
      </c>
    </row>
    <row r="23" spans="1:14" ht="13.5" thickBot="1">
      <c r="A23" s="518"/>
      <c r="B23" s="1421" t="s">
        <v>91</v>
      </c>
      <c r="C23" s="1422"/>
      <c r="D23" s="1422"/>
      <c r="E23" s="519"/>
      <c r="F23" s="520"/>
      <c r="G23" s="521">
        <f>SUM(G14:G17)</f>
        <v>32733</v>
      </c>
      <c r="H23" s="522"/>
      <c r="I23" s="522"/>
      <c r="J23" s="522">
        <f>SUM(J14:J17)</f>
        <v>0</v>
      </c>
      <c r="K23" s="522"/>
      <c r="L23" s="522"/>
      <c r="M23" s="522">
        <f>SUM(M14:M17)</f>
        <v>0</v>
      </c>
      <c r="N23" s="523">
        <f>SUM(N14:N17)</f>
        <v>32733</v>
      </c>
    </row>
    <row r="24" spans="2:4" ht="13.5" thickTop="1">
      <c r="B24" s="1420"/>
      <c r="C24" s="1420"/>
      <c r="D24" s="1420"/>
    </row>
  </sheetData>
  <sheetProtection/>
  <mergeCells count="40">
    <mergeCell ref="B17:D17"/>
    <mergeCell ref="B18:D18"/>
    <mergeCell ref="B19:D19"/>
    <mergeCell ref="L14:L15"/>
    <mergeCell ref="B24:D24"/>
    <mergeCell ref="B20:D20"/>
    <mergeCell ref="B21:D21"/>
    <mergeCell ref="B22:D22"/>
    <mergeCell ref="B23:D23"/>
    <mergeCell ref="N14:N15"/>
    <mergeCell ref="B16:D16"/>
    <mergeCell ref="N12:N13"/>
    <mergeCell ref="G14:G15"/>
    <mergeCell ref="H14:H15"/>
    <mergeCell ref="I14:I15"/>
    <mergeCell ref="J14:J15"/>
    <mergeCell ref="K14:K15"/>
    <mergeCell ref="L12:L13"/>
    <mergeCell ref="M12:M13"/>
    <mergeCell ref="A14:A15"/>
    <mergeCell ref="B14:D15"/>
    <mergeCell ref="E14:E15"/>
    <mergeCell ref="F14:F15"/>
    <mergeCell ref="M14:M15"/>
    <mergeCell ref="F12:F13"/>
    <mergeCell ref="G12:G13"/>
    <mergeCell ref="H12:H13"/>
    <mergeCell ref="I12:I13"/>
    <mergeCell ref="J12:J13"/>
    <mergeCell ref="K12:K13"/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3.875" style="524" customWidth="1"/>
    <col min="2" max="3" width="9.125" style="524" customWidth="1"/>
    <col min="4" max="5" width="10.75390625" style="524" customWidth="1"/>
    <col min="6" max="7" width="9.125" style="524" customWidth="1"/>
    <col min="8" max="8" width="3.125" style="524" customWidth="1"/>
    <col min="9" max="9" width="14.25390625" style="524" customWidth="1"/>
    <col min="10" max="10" width="9.125" style="524" customWidth="1"/>
  </cols>
  <sheetData>
    <row r="1" spans="7:9" ht="15">
      <c r="G1" s="1423" t="s">
        <v>92</v>
      </c>
      <c r="H1" s="1423"/>
      <c r="I1" s="1423"/>
    </row>
    <row r="5" spans="1:9" ht="12.75">
      <c r="A5" s="1424" t="s">
        <v>1054</v>
      </c>
      <c r="B5" s="1424"/>
      <c r="C5" s="1424"/>
      <c r="D5" s="1424"/>
      <c r="E5" s="1424"/>
      <c r="F5" s="1424"/>
      <c r="G5" s="1424"/>
      <c r="H5" s="1424"/>
      <c r="I5" s="1424"/>
    </row>
    <row r="6" spans="1:9" ht="12.75">
      <c r="A6" s="1424" t="s">
        <v>93</v>
      </c>
      <c r="B6" s="1424"/>
      <c r="C6" s="1424"/>
      <c r="D6" s="1424"/>
      <c r="E6" s="1424"/>
      <c r="F6" s="1424"/>
      <c r="G6" s="1424"/>
      <c r="H6" s="1424"/>
      <c r="I6" s="1424"/>
    </row>
    <row r="7" spans="1:9" ht="12.75">
      <c r="A7" s="1424"/>
      <c r="B7" s="1424"/>
      <c r="C7" s="1424"/>
      <c r="D7" s="1424"/>
      <c r="E7" s="1424"/>
      <c r="F7" s="1424"/>
      <c r="G7" s="1424"/>
      <c r="H7" s="1424"/>
      <c r="I7" s="1424"/>
    </row>
    <row r="8" spans="1:9" ht="12.75">
      <c r="A8" s="526"/>
      <c r="B8" s="526"/>
      <c r="C8" s="526"/>
      <c r="D8" s="526"/>
      <c r="E8" s="526"/>
      <c r="F8" s="526"/>
      <c r="G8" s="526"/>
      <c r="H8" s="526"/>
      <c r="I8" s="526"/>
    </row>
    <row r="9" spans="1:9" ht="25.5">
      <c r="A9" s="527" t="s">
        <v>94</v>
      </c>
      <c r="B9" s="1425" t="s">
        <v>95</v>
      </c>
      <c r="C9" s="1426"/>
      <c r="D9" s="1426"/>
      <c r="E9" s="1426"/>
      <c r="F9" s="1426"/>
      <c r="G9" s="1426"/>
      <c r="H9" s="1426"/>
      <c r="I9" s="1426"/>
    </row>
    <row r="10" spans="2:9" ht="12.75">
      <c r="B10" s="1427"/>
      <c r="C10" s="1427"/>
      <c r="D10" s="1427"/>
      <c r="E10" s="1427"/>
      <c r="F10" s="1427"/>
      <c r="G10" s="1427"/>
      <c r="H10" s="1427"/>
      <c r="I10" s="1427"/>
    </row>
    <row r="11" spans="2:9" ht="12.75">
      <c r="B11" s="1428" t="s">
        <v>96</v>
      </c>
      <c r="C11" s="1427"/>
      <c r="D11" s="1427"/>
      <c r="E11" s="1427"/>
      <c r="F11" s="1427"/>
      <c r="G11" s="1427"/>
      <c r="H11" s="1427"/>
      <c r="I11" s="1427"/>
    </row>
    <row r="12" spans="2:9" ht="12.75">
      <c r="B12" s="1427" t="s">
        <v>97</v>
      </c>
      <c r="C12" s="1427"/>
      <c r="D12" s="1427"/>
      <c r="E12" s="1427"/>
      <c r="F12" s="1427"/>
      <c r="G12" s="1427"/>
      <c r="H12" s="1427"/>
      <c r="I12" s="1427"/>
    </row>
    <row r="13" spans="2:9" ht="12.75">
      <c r="B13" s="1427" t="s">
        <v>98</v>
      </c>
      <c r="C13" s="1427"/>
      <c r="D13" s="1427"/>
      <c r="E13" s="1427"/>
      <c r="F13" s="1427"/>
      <c r="G13" s="1427"/>
      <c r="H13" s="1427"/>
      <c r="I13" s="1427"/>
    </row>
    <row r="14" spans="2:9" ht="12.75">
      <c r="B14" s="1427"/>
      <c r="C14" s="1427"/>
      <c r="D14" s="1427"/>
      <c r="E14" s="1427"/>
      <c r="F14" s="1427"/>
      <c r="G14" s="1427"/>
      <c r="H14" s="1427"/>
      <c r="I14" s="1427"/>
    </row>
    <row r="15" spans="2:9" ht="12.75">
      <c r="B15" s="1428" t="s">
        <v>99</v>
      </c>
      <c r="C15" s="1427"/>
      <c r="D15" s="1427"/>
      <c r="E15" s="1427"/>
      <c r="F15" s="1427"/>
      <c r="G15" s="1427"/>
      <c r="H15" s="1427"/>
      <c r="I15" s="1427"/>
    </row>
    <row r="16" spans="2:9" ht="12.75">
      <c r="B16" s="1428" t="s">
        <v>100</v>
      </c>
      <c r="C16" s="1427"/>
      <c r="D16" s="1427"/>
      <c r="E16" s="1427"/>
      <c r="F16" s="1427"/>
      <c r="G16" s="1427"/>
      <c r="H16" s="1427"/>
      <c r="I16" s="1427"/>
    </row>
    <row r="17" spans="2:9" ht="12.75">
      <c r="B17" s="1427"/>
      <c r="C17" s="1427"/>
      <c r="D17" s="1427"/>
      <c r="E17" s="1427"/>
      <c r="F17" s="1427"/>
      <c r="G17" s="1427"/>
      <c r="H17" s="1427"/>
      <c r="I17" s="1427"/>
    </row>
    <row r="18" spans="2:9" ht="12.75">
      <c r="B18" s="1428" t="s">
        <v>101</v>
      </c>
      <c r="C18" s="1427"/>
      <c r="D18" s="1427"/>
      <c r="E18" s="1427"/>
      <c r="F18" s="1427"/>
      <c r="G18" s="1427"/>
      <c r="H18" s="1427"/>
      <c r="I18" s="1427"/>
    </row>
    <row r="19" spans="2:9" ht="12.75">
      <c r="B19" s="1429"/>
      <c r="C19" s="1429"/>
      <c r="D19" s="1429"/>
      <c r="E19" s="1429"/>
      <c r="F19" s="1429"/>
      <c r="G19" s="1429"/>
      <c r="H19" s="1429"/>
      <c r="I19" s="1429"/>
    </row>
    <row r="20" spans="2:9" ht="12.75">
      <c r="B20" s="1430" t="s">
        <v>102</v>
      </c>
      <c r="C20" s="1430"/>
      <c r="D20" s="1430"/>
      <c r="E20" s="1430"/>
      <c r="F20" s="1430"/>
      <c r="G20" s="1430"/>
      <c r="H20" s="1430"/>
      <c r="I20" s="525" t="s">
        <v>103</v>
      </c>
    </row>
    <row r="21" spans="2:9" ht="12.75">
      <c r="B21" s="1430" t="s">
        <v>104</v>
      </c>
      <c r="C21" s="1430"/>
      <c r="D21" s="1430"/>
      <c r="E21" s="1430"/>
      <c r="F21" s="1430"/>
      <c r="G21" s="1430"/>
      <c r="H21" s="1430"/>
      <c r="I21" s="525" t="s">
        <v>105</v>
      </c>
    </row>
    <row r="22" spans="2:9" ht="12.75">
      <c r="B22" s="1430" t="s">
        <v>106</v>
      </c>
      <c r="C22" s="1430"/>
      <c r="D22" s="1430"/>
      <c r="E22" s="1430"/>
      <c r="F22" s="1430"/>
      <c r="G22" s="1430"/>
      <c r="H22" s="1430"/>
      <c r="I22" s="525" t="s">
        <v>107</v>
      </c>
    </row>
    <row r="23" spans="2:9" ht="12.75">
      <c r="B23" s="1431" t="s">
        <v>108</v>
      </c>
      <c r="C23" s="1432"/>
      <c r="D23" s="1432"/>
      <c r="E23" s="1432"/>
      <c r="F23" s="1432"/>
      <c r="G23" s="1432"/>
      <c r="H23" s="1432"/>
      <c r="I23" s="525" t="s">
        <v>107</v>
      </c>
    </row>
    <row r="24" spans="2:9" ht="12.75">
      <c r="B24" s="1431" t="s">
        <v>109</v>
      </c>
      <c r="C24" s="997"/>
      <c r="D24" s="997"/>
      <c r="E24" s="997"/>
      <c r="F24" s="997"/>
      <c r="G24" s="997"/>
      <c r="H24" s="997"/>
      <c r="I24" s="525" t="s">
        <v>107</v>
      </c>
    </row>
    <row r="25" spans="2:9" ht="12.75">
      <c r="B25" s="1431" t="s">
        <v>266</v>
      </c>
      <c r="C25" s="997"/>
      <c r="D25" s="997"/>
      <c r="E25" s="997"/>
      <c r="F25" s="997"/>
      <c r="G25" s="997"/>
      <c r="H25" s="997"/>
      <c r="I25" s="525" t="s">
        <v>111</v>
      </c>
    </row>
    <row r="26" spans="2:9" ht="12.75">
      <c r="B26" s="703"/>
      <c r="C26" s="480"/>
      <c r="D26" s="480"/>
      <c r="E26" s="480"/>
      <c r="F26" s="480"/>
      <c r="G26" s="480"/>
      <c r="H26" s="480"/>
      <c r="I26" s="525"/>
    </row>
    <row r="27" spans="2:9" ht="12.75">
      <c r="B27" s="1428" t="s">
        <v>110</v>
      </c>
      <c r="C27" s="1428"/>
      <c r="D27" s="1428"/>
      <c r="E27" s="1433" t="s">
        <v>267</v>
      </c>
      <c r="F27" s="1427"/>
      <c r="I27" s="525" t="s">
        <v>268</v>
      </c>
    </row>
    <row r="28" spans="5:9" ht="12.75">
      <c r="E28" s="1427"/>
      <c r="F28" s="1427"/>
      <c r="I28" s="525"/>
    </row>
    <row r="30" spans="1:9" ht="12.75">
      <c r="A30" s="528" t="s">
        <v>726</v>
      </c>
      <c r="B30" s="1425" t="s">
        <v>112</v>
      </c>
      <c r="C30" s="1426"/>
      <c r="D30" s="1426"/>
      <c r="E30" s="1426"/>
      <c r="F30" s="1426"/>
      <c r="G30" s="1426"/>
      <c r="H30" s="1426"/>
      <c r="I30" s="1426"/>
    </row>
    <row r="31" spans="2:9" ht="12.75">
      <c r="B31" s="1426"/>
      <c r="C31" s="1426"/>
      <c r="D31" s="1426"/>
      <c r="E31" s="1426"/>
      <c r="F31" s="1426"/>
      <c r="G31" s="1426"/>
      <c r="H31" s="1426"/>
      <c r="I31" s="1426"/>
    </row>
    <row r="33" spans="2:9" ht="12.75">
      <c r="B33" s="1428" t="s">
        <v>113</v>
      </c>
      <c r="C33" s="1428"/>
      <c r="D33" s="1428"/>
      <c r="E33" s="1428"/>
      <c r="F33" s="1428"/>
      <c r="G33" s="1428"/>
      <c r="H33" s="1428"/>
      <c r="I33" s="1428"/>
    </row>
    <row r="34" spans="2:9" ht="12.75">
      <c r="B34" s="1435" t="s">
        <v>114</v>
      </c>
      <c r="C34" s="1427"/>
      <c r="D34" s="1427"/>
      <c r="E34" s="1427"/>
      <c r="F34" s="1427"/>
      <c r="G34" s="1427"/>
      <c r="H34" s="1427"/>
      <c r="I34" s="1427"/>
    </row>
    <row r="35" spans="2:9" ht="12.75">
      <c r="B35" s="1435" t="s">
        <v>115</v>
      </c>
      <c r="C35" s="1427"/>
      <c r="D35" s="1427"/>
      <c r="E35" s="1427"/>
      <c r="F35" s="1427"/>
      <c r="G35" s="1427"/>
      <c r="H35" s="1427"/>
      <c r="I35" s="1427"/>
    </row>
    <row r="37" spans="2:9" ht="12.75">
      <c r="B37" s="1428" t="s">
        <v>116</v>
      </c>
      <c r="C37" s="1427"/>
      <c r="D37" s="1427"/>
      <c r="E37" s="1427"/>
      <c r="F37" s="1427"/>
      <c r="G37" s="1427"/>
      <c r="H37" s="1427"/>
      <c r="I37" s="1427"/>
    </row>
    <row r="38" spans="2:9" ht="12.75">
      <c r="B38" s="1428" t="s">
        <v>117</v>
      </c>
      <c r="C38" s="1427"/>
      <c r="D38" s="1427"/>
      <c r="E38" s="1427"/>
      <c r="F38" s="1427"/>
      <c r="G38" s="1427"/>
      <c r="H38" s="1427"/>
      <c r="I38" s="1427"/>
    </row>
    <row r="40" spans="2:9" ht="12.75">
      <c r="B40" s="1428" t="s">
        <v>271</v>
      </c>
      <c r="C40" s="1428"/>
      <c r="D40" s="1428"/>
      <c r="E40" s="1428"/>
      <c r="F40" s="1428"/>
      <c r="G40" s="1428"/>
      <c r="H40" s="1428"/>
      <c r="I40" s="1428"/>
    </row>
    <row r="41" spans="2:9" ht="12.75">
      <c r="B41" s="704"/>
      <c r="C41" s="704"/>
      <c r="D41" s="704"/>
      <c r="E41" s="704"/>
      <c r="F41" s="704"/>
      <c r="G41" s="704"/>
      <c r="H41" s="704"/>
      <c r="I41" s="704"/>
    </row>
    <row r="42" spans="2:9" ht="12.75">
      <c r="B42" s="1434" t="s">
        <v>269</v>
      </c>
      <c r="C42" s="1428"/>
      <c r="D42" s="1428"/>
      <c r="E42" s="1428"/>
      <c r="F42" s="1428"/>
      <c r="G42" s="1428"/>
      <c r="H42" s="1428"/>
      <c r="I42" s="805" t="s">
        <v>270</v>
      </c>
    </row>
    <row r="43" spans="2:9" ht="12.75">
      <c r="B43" s="704"/>
      <c r="C43" s="704"/>
      <c r="D43" s="704"/>
      <c r="E43" s="704"/>
      <c r="F43" s="704"/>
      <c r="G43" s="704"/>
      <c r="H43" s="704"/>
      <c r="I43" s="704"/>
    </row>
    <row r="44" spans="2:9" ht="12.75">
      <c r="B44" s="1428" t="s">
        <v>272</v>
      </c>
      <c r="C44" s="1428"/>
      <c r="D44" s="1428"/>
      <c r="E44" s="1428"/>
      <c r="F44" s="704"/>
      <c r="G44" s="704"/>
      <c r="H44" s="704"/>
      <c r="I44" s="704"/>
    </row>
    <row r="45" spans="5:9" ht="12.75">
      <c r="E45" s="1435" t="s">
        <v>118</v>
      </c>
      <c r="F45" s="1427"/>
      <c r="I45" s="525" t="s">
        <v>119</v>
      </c>
    </row>
    <row r="46" spans="5:9" ht="12.75">
      <c r="E46" s="1435" t="s">
        <v>120</v>
      </c>
      <c r="F46" s="1427"/>
      <c r="I46" s="525" t="s">
        <v>119</v>
      </c>
    </row>
    <row r="47" spans="5:9" ht="12.75">
      <c r="E47" s="1435" t="s">
        <v>121</v>
      </c>
      <c r="F47" s="1427"/>
      <c r="I47" s="525" t="s">
        <v>122</v>
      </c>
    </row>
    <row r="48" spans="5:9" ht="12.75">
      <c r="E48" s="1435" t="s">
        <v>123</v>
      </c>
      <c r="F48" s="1427"/>
      <c r="I48" s="525" t="s">
        <v>119</v>
      </c>
    </row>
    <row r="49" spans="5:9" ht="12.75">
      <c r="E49" s="1435" t="s">
        <v>124</v>
      </c>
      <c r="F49" s="1427"/>
      <c r="I49" s="525" t="s">
        <v>119</v>
      </c>
    </row>
    <row r="50" spans="5:9" ht="12.75">
      <c r="E50" s="1435" t="s">
        <v>125</v>
      </c>
      <c r="F50" s="1427"/>
      <c r="I50" s="525" t="s">
        <v>119</v>
      </c>
    </row>
    <row r="51" spans="5:9" ht="12.75">
      <c r="E51" s="1435" t="s">
        <v>126</v>
      </c>
      <c r="F51" s="1427"/>
      <c r="I51" s="525" t="s">
        <v>122</v>
      </c>
    </row>
    <row r="52" spans="5:9" ht="12.75">
      <c r="E52" s="1435" t="s">
        <v>127</v>
      </c>
      <c r="F52" s="1427"/>
      <c r="I52" s="525" t="s">
        <v>128</v>
      </c>
    </row>
  </sheetData>
  <sheetProtection/>
  <mergeCells count="41">
    <mergeCell ref="E45:F45"/>
    <mergeCell ref="E46:F46"/>
    <mergeCell ref="E47:F47"/>
    <mergeCell ref="B35:I35"/>
    <mergeCell ref="B37:I37"/>
    <mergeCell ref="B38:I38"/>
    <mergeCell ref="E52:F52"/>
    <mergeCell ref="B24:H24"/>
    <mergeCell ref="E48:F48"/>
    <mergeCell ref="E49:F49"/>
    <mergeCell ref="E50:F50"/>
    <mergeCell ref="E51:F51"/>
    <mergeCell ref="B40:I40"/>
    <mergeCell ref="B23:H23"/>
    <mergeCell ref="B27:D27"/>
    <mergeCell ref="E27:F27"/>
    <mergeCell ref="B25:H25"/>
    <mergeCell ref="B42:H42"/>
    <mergeCell ref="B44:E44"/>
    <mergeCell ref="E28:F28"/>
    <mergeCell ref="B30:I31"/>
    <mergeCell ref="B33:I33"/>
    <mergeCell ref="B34:I34"/>
    <mergeCell ref="B17:I17"/>
    <mergeCell ref="B18:I18"/>
    <mergeCell ref="B19:I19"/>
    <mergeCell ref="B20:H20"/>
    <mergeCell ref="B21:H21"/>
    <mergeCell ref="B22:H22"/>
    <mergeCell ref="B11:I11"/>
    <mergeCell ref="B12:I12"/>
    <mergeCell ref="B13:I13"/>
    <mergeCell ref="B14:I14"/>
    <mergeCell ref="B15:I15"/>
    <mergeCell ref="B16:I16"/>
    <mergeCell ref="G1:I1"/>
    <mergeCell ref="A5:I5"/>
    <mergeCell ref="A6:I6"/>
    <mergeCell ref="A7:I7"/>
    <mergeCell ref="B9:I9"/>
    <mergeCell ref="B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B13" sqref="B13:E13"/>
    </sheetView>
  </sheetViews>
  <sheetFormatPr defaultColWidth="9.00390625" defaultRowHeight="12.75"/>
  <cols>
    <col min="1" max="1" width="5.875" style="0" customWidth="1"/>
    <col min="2" max="2" width="11.25390625" style="0" bestFit="1" customWidth="1"/>
    <col min="5" max="5" width="15.75390625" style="0" customWidth="1"/>
    <col min="7" max="7" width="4.875" style="0" customWidth="1"/>
    <col min="9" max="9" width="8.125" style="0" customWidth="1"/>
  </cols>
  <sheetData>
    <row r="1" spans="1:9" ht="15">
      <c r="A1" s="1279" t="s">
        <v>129</v>
      </c>
      <c r="B1" s="1279"/>
      <c r="C1" s="1279"/>
      <c r="D1" s="1279"/>
      <c r="E1" s="1279"/>
      <c r="F1" s="1279"/>
      <c r="G1" s="1279"/>
      <c r="H1" s="1279"/>
      <c r="I1" s="1279"/>
    </row>
    <row r="2" spans="1:9" ht="12" customHeight="1">
      <c r="A2" s="1436" t="s">
        <v>1056</v>
      </c>
      <c r="B2" s="1437"/>
      <c r="C2" s="1437"/>
      <c r="D2" s="1437"/>
      <c r="E2" s="1437"/>
      <c r="F2" s="1437"/>
      <c r="G2" s="1437"/>
      <c r="H2" s="1437"/>
      <c r="I2" s="1437"/>
    </row>
    <row r="3" spans="1:9" ht="12.75">
      <c r="A3" s="1437"/>
      <c r="B3" s="1437"/>
      <c r="C3" s="1437"/>
      <c r="D3" s="1437"/>
      <c r="E3" s="1437"/>
      <c r="F3" s="1437"/>
      <c r="G3" s="1437"/>
      <c r="H3" s="1437"/>
      <c r="I3" s="1437"/>
    </row>
    <row r="4" spans="1:9" ht="12.75">
      <c r="A4" s="1437"/>
      <c r="B4" s="1437"/>
      <c r="C4" s="1437"/>
      <c r="D4" s="1437"/>
      <c r="E4" s="1437"/>
      <c r="F4" s="1437"/>
      <c r="G4" s="1437"/>
      <c r="H4" s="1437"/>
      <c r="I4" s="1437"/>
    </row>
    <row r="5" spans="1:9" ht="13.5" thickBot="1">
      <c r="A5" s="827" t="s">
        <v>719</v>
      </c>
      <c r="B5" s="827"/>
      <c r="C5" s="827"/>
      <c r="D5" s="827"/>
      <c r="E5" s="827"/>
      <c r="F5" s="827"/>
      <c r="G5" s="827"/>
      <c r="H5" s="827"/>
      <c r="I5" s="827"/>
    </row>
    <row r="6" spans="1:9" ht="12.75">
      <c r="A6" s="1438" t="s">
        <v>130</v>
      </c>
      <c r="B6" s="1440" t="s">
        <v>721</v>
      </c>
      <c r="C6" s="1440"/>
      <c r="D6" s="1440"/>
      <c r="E6" s="1440"/>
      <c r="F6" s="1442" t="s">
        <v>131</v>
      </c>
      <c r="G6" s="1442"/>
      <c r="H6" s="1442" t="s">
        <v>132</v>
      </c>
      <c r="I6" s="1444"/>
    </row>
    <row r="7" spans="1:9" ht="12.75">
      <c r="A7" s="1439"/>
      <c r="B7" s="1441"/>
      <c r="C7" s="1441"/>
      <c r="D7" s="1441"/>
      <c r="E7" s="1441"/>
      <c r="F7" s="1443"/>
      <c r="G7" s="1443"/>
      <c r="H7" s="1443"/>
      <c r="I7" s="1445"/>
    </row>
    <row r="8" spans="1:9" ht="12.75">
      <c r="A8" s="531" t="s">
        <v>724</v>
      </c>
      <c r="B8" s="1446" t="s">
        <v>274</v>
      </c>
      <c r="C8" s="1446"/>
      <c r="D8" s="1446"/>
      <c r="E8" s="1446"/>
      <c r="F8" s="1447">
        <v>0</v>
      </c>
      <c r="G8" s="1448"/>
      <c r="H8" s="1447">
        <v>0</v>
      </c>
      <c r="I8" s="1448"/>
    </row>
    <row r="9" spans="1:9" ht="12.75">
      <c r="A9" s="531" t="s">
        <v>726</v>
      </c>
      <c r="B9" s="1446" t="s">
        <v>275</v>
      </c>
      <c r="C9" s="1446"/>
      <c r="D9" s="1446"/>
      <c r="E9" s="1446"/>
      <c r="F9" s="1447">
        <v>0</v>
      </c>
      <c r="G9" s="1448"/>
      <c r="H9" s="1447">
        <v>0</v>
      </c>
      <c r="I9" s="1448"/>
    </row>
    <row r="10" spans="1:9" ht="12.75">
      <c r="A10" s="531" t="s">
        <v>738</v>
      </c>
      <c r="B10" s="1446" t="s">
        <v>276</v>
      </c>
      <c r="C10" s="1446"/>
      <c r="D10" s="1446"/>
      <c r="E10" s="1446"/>
      <c r="F10" s="1447">
        <v>3472</v>
      </c>
      <c r="G10" s="1448"/>
      <c r="H10" s="1447">
        <v>2713</v>
      </c>
      <c r="I10" s="1448"/>
    </row>
    <row r="11" spans="1:9" ht="12.75">
      <c r="A11" s="531" t="s">
        <v>752</v>
      </c>
      <c r="B11" s="1446" t="s">
        <v>277</v>
      </c>
      <c r="C11" s="1446"/>
      <c r="D11" s="1446"/>
      <c r="E11" s="1446"/>
      <c r="F11" s="1447">
        <v>251</v>
      </c>
      <c r="G11" s="1448"/>
      <c r="H11" s="1447">
        <v>3614</v>
      </c>
      <c r="I11" s="1448"/>
    </row>
    <row r="12" spans="1:9" ht="12.75">
      <c r="A12" s="531" t="s">
        <v>754</v>
      </c>
      <c r="B12" s="1446" t="s">
        <v>278</v>
      </c>
      <c r="C12" s="1446"/>
      <c r="D12" s="1446"/>
      <c r="E12" s="1446"/>
      <c r="F12" s="1447">
        <v>0</v>
      </c>
      <c r="G12" s="1448"/>
      <c r="H12" s="1447">
        <v>0</v>
      </c>
      <c r="I12" s="1448"/>
    </row>
    <row r="13" spans="1:9" ht="12.75">
      <c r="A13" s="531" t="s">
        <v>757</v>
      </c>
      <c r="B13" s="1446" t="s">
        <v>279</v>
      </c>
      <c r="C13" s="1446"/>
      <c r="D13" s="1446"/>
      <c r="E13" s="1446"/>
      <c r="F13" s="1447">
        <v>0</v>
      </c>
      <c r="G13" s="1448"/>
      <c r="H13" s="1447">
        <v>0</v>
      </c>
      <c r="I13" s="1448"/>
    </row>
    <row r="14" spans="1:9" ht="12.75">
      <c r="A14" s="806" t="s">
        <v>760</v>
      </c>
      <c r="B14" s="1449" t="s">
        <v>273</v>
      </c>
      <c r="C14" s="1449"/>
      <c r="D14" s="1449"/>
      <c r="E14" s="1449"/>
      <c r="F14" s="1450">
        <v>3723</v>
      </c>
      <c r="G14" s="1451"/>
      <c r="H14" s="1450">
        <v>6327</v>
      </c>
      <c r="I14" s="1451"/>
    </row>
    <row r="15" spans="1:9" ht="12.75">
      <c r="A15" s="531" t="s">
        <v>765</v>
      </c>
      <c r="B15" s="1446" t="s">
        <v>280</v>
      </c>
      <c r="C15" s="1446"/>
      <c r="D15" s="1446"/>
      <c r="E15" s="1446"/>
      <c r="F15" s="1447">
        <v>1887780</v>
      </c>
      <c r="G15" s="1448"/>
      <c r="H15" s="1447">
        <v>1915612</v>
      </c>
      <c r="I15" s="1448"/>
    </row>
    <row r="16" spans="1:9" ht="12.75">
      <c r="A16" s="531" t="s">
        <v>769</v>
      </c>
      <c r="B16" s="1446" t="s">
        <v>679</v>
      </c>
      <c r="C16" s="1446"/>
      <c r="D16" s="1446"/>
      <c r="E16" s="1446"/>
      <c r="F16" s="1447">
        <v>58696</v>
      </c>
      <c r="G16" s="1448"/>
      <c r="H16" s="1447">
        <v>54659</v>
      </c>
      <c r="I16" s="1448"/>
    </row>
    <row r="17" spans="1:9" ht="12.75">
      <c r="A17" s="531" t="s">
        <v>774</v>
      </c>
      <c r="B17" s="1446" t="s">
        <v>680</v>
      </c>
      <c r="C17" s="1446"/>
      <c r="D17" s="1446"/>
      <c r="E17" s="1446"/>
      <c r="F17" s="1447">
        <v>6780</v>
      </c>
      <c r="G17" s="1448"/>
      <c r="H17" s="1447">
        <v>4333</v>
      </c>
      <c r="I17" s="1448"/>
    </row>
    <row r="18" spans="1:9" ht="12.75">
      <c r="A18" s="531" t="s">
        <v>776</v>
      </c>
      <c r="B18" s="1446" t="s">
        <v>681</v>
      </c>
      <c r="C18" s="1446"/>
      <c r="D18" s="1446"/>
      <c r="E18" s="1446"/>
      <c r="F18" s="1447">
        <v>0</v>
      </c>
      <c r="G18" s="1448"/>
      <c r="H18" s="1447">
        <v>0</v>
      </c>
      <c r="I18" s="1448"/>
    </row>
    <row r="19" spans="1:9" ht="12.75">
      <c r="A19" s="531" t="s">
        <v>779</v>
      </c>
      <c r="B19" s="1446" t="s">
        <v>281</v>
      </c>
      <c r="C19" s="1446"/>
      <c r="D19" s="1446"/>
      <c r="E19" s="1446"/>
      <c r="F19" s="1447">
        <v>18545</v>
      </c>
      <c r="G19" s="1448"/>
      <c r="H19" s="1447">
        <v>33836</v>
      </c>
      <c r="I19" s="1448"/>
    </row>
    <row r="20" spans="1:9" ht="12.75">
      <c r="A20" s="531" t="s">
        <v>781</v>
      </c>
      <c r="B20" s="1446" t="s">
        <v>684</v>
      </c>
      <c r="C20" s="1446"/>
      <c r="D20" s="1446"/>
      <c r="E20" s="1446"/>
      <c r="F20" s="1447">
        <v>0</v>
      </c>
      <c r="G20" s="1448"/>
      <c r="H20" s="1447">
        <v>0</v>
      </c>
      <c r="I20" s="1448"/>
    </row>
    <row r="21" spans="1:9" ht="12.75">
      <c r="A21" s="531" t="s">
        <v>893</v>
      </c>
      <c r="B21" s="1446" t="s">
        <v>282</v>
      </c>
      <c r="C21" s="1446"/>
      <c r="D21" s="1446"/>
      <c r="E21" s="1446"/>
      <c r="F21" s="1447">
        <v>0</v>
      </c>
      <c r="G21" s="1448"/>
      <c r="H21" s="1447">
        <v>0</v>
      </c>
      <c r="I21" s="1448"/>
    </row>
    <row r="22" spans="1:9" ht="12.75">
      <c r="A22" s="531" t="s">
        <v>894</v>
      </c>
      <c r="B22" s="1446" t="s">
        <v>686</v>
      </c>
      <c r="C22" s="1446"/>
      <c r="D22" s="1446"/>
      <c r="E22" s="1446"/>
      <c r="F22" s="1447">
        <v>0</v>
      </c>
      <c r="G22" s="1448"/>
      <c r="H22" s="1447">
        <v>0</v>
      </c>
      <c r="I22" s="1448"/>
    </row>
    <row r="23" spans="1:9" ht="12.75">
      <c r="A23" s="806" t="s">
        <v>895</v>
      </c>
      <c r="B23" s="1449" t="s">
        <v>283</v>
      </c>
      <c r="C23" s="1449"/>
      <c r="D23" s="1449"/>
      <c r="E23" s="1449"/>
      <c r="F23" s="1450">
        <v>1971801</v>
      </c>
      <c r="G23" s="1451"/>
      <c r="H23" s="1450">
        <v>2008440</v>
      </c>
      <c r="I23" s="1451"/>
    </row>
    <row r="24" spans="1:9" ht="12.75">
      <c r="A24" s="531" t="s">
        <v>896</v>
      </c>
      <c r="B24" s="1446" t="s">
        <v>687</v>
      </c>
      <c r="C24" s="1446"/>
      <c r="D24" s="1446"/>
      <c r="E24" s="1446"/>
      <c r="F24" s="1447">
        <v>8531</v>
      </c>
      <c r="G24" s="1448"/>
      <c r="H24" s="1447">
        <v>6432</v>
      </c>
      <c r="I24" s="1448"/>
    </row>
    <row r="25" spans="1:9" ht="12.75">
      <c r="A25" s="531" t="s">
        <v>897</v>
      </c>
      <c r="B25" s="1446" t="s">
        <v>688</v>
      </c>
      <c r="C25" s="1446"/>
      <c r="D25" s="1446"/>
      <c r="E25" s="1446"/>
      <c r="F25" s="1447">
        <v>0</v>
      </c>
      <c r="G25" s="1448"/>
      <c r="H25" s="1447">
        <v>0</v>
      </c>
      <c r="I25" s="1448"/>
    </row>
    <row r="26" spans="1:9" ht="12.75">
      <c r="A26" s="531" t="s">
        <v>898</v>
      </c>
      <c r="B26" s="1446" t="s">
        <v>284</v>
      </c>
      <c r="C26" s="1446"/>
      <c r="D26" s="1446"/>
      <c r="E26" s="1446"/>
      <c r="F26" s="1447">
        <v>7627</v>
      </c>
      <c r="G26" s="1448"/>
      <c r="H26" s="1447">
        <v>4221</v>
      </c>
      <c r="I26" s="1448"/>
    </row>
    <row r="27" spans="1:9" ht="12.75">
      <c r="A27" s="531" t="s">
        <v>899</v>
      </c>
      <c r="B27" s="1446" t="s">
        <v>285</v>
      </c>
      <c r="C27" s="1446"/>
      <c r="D27" s="1446"/>
      <c r="E27" s="1446"/>
      <c r="F27" s="1447">
        <v>0</v>
      </c>
      <c r="G27" s="1448"/>
      <c r="H27" s="1447">
        <v>0</v>
      </c>
      <c r="I27" s="1448"/>
    </row>
    <row r="28" spans="1:9" ht="12.75">
      <c r="A28" s="531" t="s">
        <v>900</v>
      </c>
      <c r="B28" s="1446" t="s">
        <v>691</v>
      </c>
      <c r="C28" s="1446"/>
      <c r="D28" s="1446"/>
      <c r="E28" s="1446"/>
      <c r="F28" s="1447">
        <v>0</v>
      </c>
      <c r="G28" s="1448"/>
      <c r="H28" s="1447">
        <v>0</v>
      </c>
      <c r="I28" s="1448"/>
    </row>
    <row r="29" spans="1:9" ht="12.75">
      <c r="A29" s="531" t="s">
        <v>901</v>
      </c>
      <c r="B29" s="1446" t="s">
        <v>286</v>
      </c>
      <c r="C29" s="1446"/>
      <c r="D29" s="1446"/>
      <c r="E29" s="1446"/>
      <c r="F29" s="1447">
        <v>0</v>
      </c>
      <c r="G29" s="1448"/>
      <c r="H29" s="1447">
        <v>0</v>
      </c>
      <c r="I29" s="1448"/>
    </row>
    <row r="30" spans="1:9" ht="12.75">
      <c r="A30" s="806" t="s">
        <v>902</v>
      </c>
      <c r="B30" s="1449" t="s">
        <v>287</v>
      </c>
      <c r="C30" s="1449"/>
      <c r="D30" s="1449"/>
      <c r="E30" s="1449"/>
      <c r="F30" s="1450">
        <v>16158</v>
      </c>
      <c r="G30" s="1451"/>
      <c r="H30" s="1450">
        <v>10653</v>
      </c>
      <c r="I30" s="1451"/>
    </row>
    <row r="31" spans="1:9" ht="12.75">
      <c r="A31" s="531" t="s">
        <v>133</v>
      </c>
      <c r="B31" s="1446" t="s">
        <v>289</v>
      </c>
      <c r="C31" s="1446"/>
      <c r="D31" s="1446"/>
      <c r="E31" s="1446"/>
      <c r="F31" s="1447">
        <v>1343219</v>
      </c>
      <c r="G31" s="1448"/>
      <c r="H31" s="1447">
        <v>1290495</v>
      </c>
      <c r="I31" s="1448"/>
    </row>
    <row r="32" spans="1:9" ht="12.75">
      <c r="A32" s="531" t="s">
        <v>134</v>
      </c>
      <c r="B32" s="1446" t="s">
        <v>288</v>
      </c>
      <c r="C32" s="1446"/>
      <c r="D32" s="1446"/>
      <c r="E32" s="1446"/>
      <c r="F32" s="1447">
        <v>0</v>
      </c>
      <c r="G32" s="1448"/>
      <c r="H32" s="1447">
        <v>0</v>
      </c>
      <c r="I32" s="1448"/>
    </row>
    <row r="33" spans="1:9" ht="12.75">
      <c r="A33" s="531" t="s">
        <v>135</v>
      </c>
      <c r="B33" s="1446" t="s">
        <v>290</v>
      </c>
      <c r="C33" s="1446"/>
      <c r="D33" s="1446"/>
      <c r="E33" s="1446"/>
      <c r="F33" s="1447">
        <v>0</v>
      </c>
      <c r="G33" s="1448"/>
      <c r="H33" s="1447">
        <v>0</v>
      </c>
      <c r="I33" s="1448"/>
    </row>
    <row r="34" spans="1:9" ht="12.75">
      <c r="A34" s="531" t="s">
        <v>136</v>
      </c>
      <c r="B34" s="1446" t="s">
        <v>291</v>
      </c>
      <c r="C34" s="1446"/>
      <c r="D34" s="1446"/>
      <c r="E34" s="1446"/>
      <c r="F34" s="1447">
        <v>0</v>
      </c>
      <c r="G34" s="1448"/>
      <c r="H34" s="1447">
        <v>0</v>
      </c>
      <c r="I34" s="1448"/>
    </row>
    <row r="35" spans="1:9" ht="12.75">
      <c r="A35" s="531" t="s">
        <v>137</v>
      </c>
      <c r="B35" s="1446" t="s">
        <v>292</v>
      </c>
      <c r="C35" s="1446"/>
      <c r="D35" s="1446"/>
      <c r="E35" s="1446"/>
      <c r="F35" s="1447">
        <v>0</v>
      </c>
      <c r="G35" s="1448"/>
      <c r="H35" s="1447">
        <v>0</v>
      </c>
      <c r="I35" s="1448"/>
    </row>
    <row r="36" spans="1:9" ht="12.75">
      <c r="A36" s="806" t="s">
        <v>504</v>
      </c>
      <c r="B36" s="1449" t="s">
        <v>293</v>
      </c>
      <c r="C36" s="1449"/>
      <c r="D36" s="1449"/>
      <c r="E36" s="1449"/>
      <c r="F36" s="1450">
        <v>1343219</v>
      </c>
      <c r="G36" s="1451"/>
      <c r="H36" s="1450">
        <v>1290495</v>
      </c>
      <c r="I36" s="1451"/>
    </row>
    <row r="37" spans="1:9" ht="12.75">
      <c r="A37" s="806" t="s">
        <v>506</v>
      </c>
      <c r="B37" s="1449" t="s">
        <v>294</v>
      </c>
      <c r="C37" s="1449"/>
      <c r="D37" s="1449"/>
      <c r="E37" s="1449"/>
      <c r="F37" s="1452">
        <v>3334901</v>
      </c>
      <c r="G37" s="1453"/>
      <c r="H37" s="1452">
        <v>3315915</v>
      </c>
      <c r="I37" s="1453"/>
    </row>
    <row r="38" spans="1:9" ht="12.75">
      <c r="A38" s="531" t="s">
        <v>138</v>
      </c>
      <c r="B38" s="1446" t="s">
        <v>295</v>
      </c>
      <c r="C38" s="1446"/>
      <c r="D38" s="1446"/>
      <c r="E38" s="1446"/>
      <c r="F38" s="1447">
        <v>2423</v>
      </c>
      <c r="G38" s="1448"/>
      <c r="H38" s="1447">
        <v>2782</v>
      </c>
      <c r="I38" s="1448"/>
    </row>
    <row r="39" spans="1:9" ht="12.75">
      <c r="A39" s="531" t="s">
        <v>139</v>
      </c>
      <c r="B39" s="1446" t="s">
        <v>296</v>
      </c>
      <c r="C39" s="1446"/>
      <c r="D39" s="1446"/>
      <c r="E39" s="1446"/>
      <c r="F39" s="1447">
        <v>0</v>
      </c>
      <c r="G39" s="1448"/>
      <c r="H39" s="1447">
        <v>0</v>
      </c>
      <c r="I39" s="1448"/>
    </row>
    <row r="40" spans="1:9" ht="12.75">
      <c r="A40" s="531" t="s">
        <v>140</v>
      </c>
      <c r="B40" s="1446" t="s">
        <v>297</v>
      </c>
      <c r="C40" s="1446"/>
      <c r="D40" s="1446"/>
      <c r="E40" s="1446"/>
      <c r="F40" s="1447">
        <v>0</v>
      </c>
      <c r="G40" s="1448"/>
      <c r="H40" s="1447">
        <v>0</v>
      </c>
      <c r="I40" s="1448"/>
    </row>
    <row r="41" spans="1:9" ht="12.75">
      <c r="A41" s="531" t="s">
        <v>141</v>
      </c>
      <c r="B41" s="1446" t="s">
        <v>298</v>
      </c>
      <c r="C41" s="1446"/>
      <c r="D41" s="1446"/>
      <c r="E41" s="1446"/>
      <c r="F41" s="1447">
        <v>0</v>
      </c>
      <c r="G41" s="1448"/>
      <c r="H41" s="1447">
        <v>0</v>
      </c>
      <c r="I41" s="1448"/>
    </row>
    <row r="42" spans="1:9" ht="12.75">
      <c r="A42" s="531" t="s">
        <v>142</v>
      </c>
      <c r="B42" s="1446" t="s">
        <v>299</v>
      </c>
      <c r="C42" s="1446"/>
      <c r="D42" s="1446"/>
      <c r="E42" s="1446"/>
      <c r="F42" s="1447">
        <v>0</v>
      </c>
      <c r="G42" s="1448"/>
      <c r="H42" s="1447">
        <v>0</v>
      </c>
      <c r="I42" s="1448"/>
    </row>
    <row r="43" spans="1:9" ht="12.75">
      <c r="A43" s="531" t="s">
        <v>143</v>
      </c>
      <c r="B43" s="1446" t="s">
        <v>300</v>
      </c>
      <c r="C43" s="1446"/>
      <c r="D43" s="1446"/>
      <c r="E43" s="1446"/>
      <c r="F43" s="1447">
        <v>0</v>
      </c>
      <c r="G43" s="1448"/>
      <c r="H43" s="1447">
        <v>0</v>
      </c>
      <c r="I43" s="1448"/>
    </row>
    <row r="44" spans="1:9" ht="12.75">
      <c r="A44" s="806" t="s">
        <v>593</v>
      </c>
      <c r="B44" s="1449" t="s">
        <v>301</v>
      </c>
      <c r="C44" s="1449"/>
      <c r="D44" s="1449"/>
      <c r="E44" s="1449"/>
      <c r="F44" s="1450">
        <v>2423</v>
      </c>
      <c r="G44" s="1451"/>
      <c r="H44" s="1450">
        <v>2782</v>
      </c>
      <c r="I44" s="1451"/>
    </row>
    <row r="45" spans="1:9" ht="12.75">
      <c r="A45" s="531" t="s">
        <v>144</v>
      </c>
      <c r="B45" s="1446" t="s">
        <v>302</v>
      </c>
      <c r="C45" s="1446"/>
      <c r="D45" s="1446"/>
      <c r="E45" s="1446"/>
      <c r="F45" s="1447">
        <v>5654</v>
      </c>
      <c r="G45" s="1448"/>
      <c r="H45" s="1447">
        <v>7268</v>
      </c>
      <c r="I45" s="1448"/>
    </row>
    <row r="46" spans="1:9" ht="12.75">
      <c r="A46" s="531" t="s">
        <v>145</v>
      </c>
      <c r="B46" s="1446" t="s">
        <v>303</v>
      </c>
      <c r="C46" s="1446"/>
      <c r="D46" s="1446"/>
      <c r="E46" s="1446"/>
      <c r="F46" s="1447">
        <v>6545</v>
      </c>
      <c r="G46" s="1448"/>
      <c r="H46" s="1447">
        <v>15150</v>
      </c>
      <c r="I46" s="1448"/>
    </row>
    <row r="47" spans="1:9" ht="12.75">
      <c r="A47" s="531" t="s">
        <v>146</v>
      </c>
      <c r="B47" s="1446" t="s">
        <v>304</v>
      </c>
      <c r="C47" s="1446"/>
      <c r="D47" s="1446"/>
      <c r="E47" s="1446"/>
      <c r="F47" s="1447">
        <v>0</v>
      </c>
      <c r="G47" s="1448"/>
      <c r="H47" s="1447">
        <v>0</v>
      </c>
      <c r="I47" s="1448"/>
    </row>
    <row r="48" spans="1:9" ht="12.75">
      <c r="A48" s="531" t="s">
        <v>147</v>
      </c>
      <c r="B48" s="1446" t="s">
        <v>305</v>
      </c>
      <c r="C48" s="1446"/>
      <c r="D48" s="1446"/>
      <c r="E48" s="1446"/>
      <c r="F48" s="1447">
        <v>58605</v>
      </c>
      <c r="G48" s="1448"/>
      <c r="H48" s="1447">
        <v>44035</v>
      </c>
      <c r="I48" s="1448"/>
    </row>
    <row r="49" spans="1:9" ht="12.75">
      <c r="A49" s="531" t="s">
        <v>148</v>
      </c>
      <c r="B49" s="1454" t="s">
        <v>149</v>
      </c>
      <c r="C49" s="1446"/>
      <c r="D49" s="1446"/>
      <c r="E49" s="1446"/>
      <c r="F49" s="1447">
        <v>3723</v>
      </c>
      <c r="G49" s="1448"/>
      <c r="H49" s="1447">
        <v>4473</v>
      </c>
      <c r="I49" s="1448"/>
    </row>
    <row r="50" spans="1:9" ht="12.75">
      <c r="A50" s="531" t="s">
        <v>150</v>
      </c>
      <c r="B50" s="1454" t="s">
        <v>151</v>
      </c>
      <c r="C50" s="1446"/>
      <c r="D50" s="1446"/>
      <c r="E50" s="1446"/>
      <c r="F50" s="1447">
        <v>0</v>
      </c>
      <c r="G50" s="1448"/>
      <c r="H50" s="1447">
        <v>0</v>
      </c>
      <c r="I50" s="1448"/>
    </row>
    <row r="51" spans="1:9" ht="12.75">
      <c r="A51" s="531" t="s">
        <v>152</v>
      </c>
      <c r="B51" s="1454" t="s">
        <v>153</v>
      </c>
      <c r="C51" s="1446"/>
      <c r="D51" s="1446"/>
      <c r="E51" s="1446"/>
      <c r="F51" s="1447">
        <v>0</v>
      </c>
      <c r="G51" s="1448"/>
      <c r="H51" s="1447">
        <v>0</v>
      </c>
      <c r="I51" s="1448"/>
    </row>
    <row r="52" spans="1:9" ht="12.75">
      <c r="A52" s="531" t="s">
        <v>154</v>
      </c>
      <c r="B52" s="1454" t="s">
        <v>155</v>
      </c>
      <c r="C52" s="1446"/>
      <c r="D52" s="1446"/>
      <c r="E52" s="1446"/>
      <c r="F52" s="1447">
        <v>0</v>
      </c>
      <c r="G52" s="1448"/>
      <c r="H52" s="1447">
        <v>0</v>
      </c>
      <c r="I52" s="1448"/>
    </row>
    <row r="53" spans="1:9" ht="12.75">
      <c r="A53" s="531" t="s">
        <v>156</v>
      </c>
      <c r="B53" s="1454" t="s">
        <v>157</v>
      </c>
      <c r="C53" s="1446"/>
      <c r="D53" s="1446"/>
      <c r="E53" s="1446"/>
      <c r="F53" s="1447">
        <v>0</v>
      </c>
      <c r="G53" s="1448"/>
      <c r="H53" s="1447">
        <v>0</v>
      </c>
      <c r="I53" s="1448"/>
    </row>
    <row r="54" spans="1:9" ht="12.75">
      <c r="A54" s="531" t="s">
        <v>158</v>
      </c>
      <c r="B54" s="1454" t="s">
        <v>159</v>
      </c>
      <c r="C54" s="1446"/>
      <c r="D54" s="1446"/>
      <c r="E54" s="1446"/>
      <c r="F54" s="1447">
        <v>0</v>
      </c>
      <c r="G54" s="1448"/>
      <c r="H54" s="1447">
        <v>0</v>
      </c>
      <c r="I54" s="1448"/>
    </row>
    <row r="55" spans="1:9" ht="13.5" thickBot="1">
      <c r="A55" s="807" t="s">
        <v>605</v>
      </c>
      <c r="B55" s="1455" t="s">
        <v>306</v>
      </c>
      <c r="C55" s="1455"/>
      <c r="D55" s="1455"/>
      <c r="E55" s="1455"/>
      <c r="F55" s="1456">
        <v>70804</v>
      </c>
      <c r="G55" s="1457"/>
      <c r="H55" s="1456">
        <v>66453</v>
      </c>
      <c r="I55" s="1457"/>
    </row>
    <row r="56" spans="1:9" ht="12.75">
      <c r="A56" s="532"/>
      <c r="B56" s="533"/>
      <c r="C56" s="533"/>
      <c r="D56" s="533"/>
      <c r="E56" s="533"/>
      <c r="F56" s="534"/>
      <c r="G56" s="534"/>
      <c r="H56" s="534"/>
      <c r="I56" s="534"/>
    </row>
    <row r="57" spans="1:9" ht="12.75">
      <c r="A57" s="532"/>
      <c r="B57" s="533"/>
      <c r="C57" s="533"/>
      <c r="D57" s="533"/>
      <c r="E57" s="533"/>
      <c r="F57" s="534"/>
      <c r="G57" s="534"/>
      <c r="H57" s="534"/>
      <c r="I57" s="534"/>
    </row>
    <row r="58" spans="1:9" ht="12.75">
      <c r="A58" s="532"/>
      <c r="B58" s="533"/>
      <c r="C58" s="533"/>
      <c r="D58" s="533"/>
      <c r="E58" s="533"/>
      <c r="F58" s="534"/>
      <c r="G58" s="534"/>
      <c r="H58" s="534"/>
      <c r="I58" s="534"/>
    </row>
    <row r="59" spans="1:9" ht="12.75">
      <c r="A59" s="532"/>
      <c r="B59" s="533"/>
      <c r="C59" s="533"/>
      <c r="D59" s="533"/>
      <c r="E59" s="533"/>
      <c r="F59" s="535"/>
      <c r="G59" s="535"/>
      <c r="H59" s="534"/>
      <c r="I59" s="534"/>
    </row>
    <row r="60" spans="1:9" ht="15">
      <c r="A60" s="1458" t="s">
        <v>160</v>
      </c>
      <c r="B60" s="1279"/>
      <c r="C60" s="1279"/>
      <c r="D60" s="1279"/>
      <c r="E60" s="1279"/>
      <c r="F60" s="1279"/>
      <c r="G60" s="1279"/>
      <c r="H60" s="1279"/>
      <c r="I60" s="1279"/>
    </row>
    <row r="61" spans="1:9" ht="13.5" thickBot="1">
      <c r="A61" s="536"/>
      <c r="B61" s="537"/>
      <c r="C61" s="537"/>
      <c r="D61" s="537"/>
      <c r="E61" s="537"/>
      <c r="F61" s="538"/>
      <c r="G61" s="538"/>
      <c r="H61" s="539"/>
      <c r="I61" s="539"/>
    </row>
    <row r="62" spans="1:9" ht="12.75">
      <c r="A62" s="540" t="s">
        <v>161</v>
      </c>
      <c r="B62" s="1459" t="s">
        <v>307</v>
      </c>
      <c r="C62" s="1459"/>
      <c r="D62" s="1459"/>
      <c r="E62" s="1459"/>
      <c r="F62" s="1460">
        <v>0</v>
      </c>
      <c r="G62" s="1461"/>
      <c r="H62" s="1460">
        <v>0</v>
      </c>
      <c r="I62" s="1461"/>
    </row>
    <row r="63" spans="1:9" ht="12.75">
      <c r="A63" s="540" t="s">
        <v>162</v>
      </c>
      <c r="B63" s="1462" t="s">
        <v>311</v>
      </c>
      <c r="C63" s="1463"/>
      <c r="D63" s="1463"/>
      <c r="E63" s="1464"/>
      <c r="F63" s="1465">
        <v>0</v>
      </c>
      <c r="G63" s="1466"/>
      <c r="H63" s="1467">
        <v>0</v>
      </c>
      <c r="I63" s="1466"/>
    </row>
    <row r="64" spans="1:9" ht="12.75">
      <c r="A64" s="531" t="s">
        <v>308</v>
      </c>
      <c r="B64" s="1446" t="s">
        <v>309</v>
      </c>
      <c r="C64" s="1446"/>
      <c r="D64" s="1446"/>
      <c r="E64" s="1446"/>
      <c r="F64" s="1447">
        <v>0</v>
      </c>
      <c r="G64" s="1448"/>
      <c r="H64" s="1447">
        <v>0</v>
      </c>
      <c r="I64" s="1448"/>
    </row>
    <row r="65" spans="1:9" ht="12.75">
      <c r="A65" s="531" t="s">
        <v>163</v>
      </c>
      <c r="B65" s="1462" t="s">
        <v>310</v>
      </c>
      <c r="C65" s="1463"/>
      <c r="D65" s="1463"/>
      <c r="E65" s="1464"/>
      <c r="F65" s="1465">
        <v>0</v>
      </c>
      <c r="G65" s="1466"/>
      <c r="H65" s="1467">
        <v>0</v>
      </c>
      <c r="I65" s="1466"/>
    </row>
    <row r="66" spans="1:9" ht="12.75">
      <c r="A66" s="806" t="s">
        <v>164</v>
      </c>
      <c r="B66" s="1449" t="s">
        <v>327</v>
      </c>
      <c r="C66" s="1449"/>
      <c r="D66" s="1449"/>
      <c r="E66" s="1449"/>
      <c r="F66" s="1450">
        <v>0</v>
      </c>
      <c r="G66" s="1451"/>
      <c r="H66" s="1450">
        <v>0</v>
      </c>
      <c r="I66" s="1451"/>
    </row>
    <row r="67" spans="1:9" ht="12.75">
      <c r="A67" s="531" t="s">
        <v>165</v>
      </c>
      <c r="B67" s="1446" t="s">
        <v>312</v>
      </c>
      <c r="C67" s="1446"/>
      <c r="D67" s="1446"/>
      <c r="E67" s="1446"/>
      <c r="F67" s="1447">
        <v>873</v>
      </c>
      <c r="G67" s="1448"/>
      <c r="H67" s="1447">
        <v>408</v>
      </c>
      <c r="I67" s="1448"/>
    </row>
    <row r="68" spans="1:9" ht="12.75">
      <c r="A68" s="531" t="s">
        <v>166</v>
      </c>
      <c r="B68" s="1446" t="s">
        <v>313</v>
      </c>
      <c r="C68" s="1449"/>
      <c r="D68" s="1449"/>
      <c r="E68" s="1449"/>
      <c r="F68" s="1468">
        <v>1032</v>
      </c>
      <c r="G68" s="1469"/>
      <c r="H68" s="1468">
        <v>11333</v>
      </c>
      <c r="I68" s="1469"/>
    </row>
    <row r="69" spans="1:9" ht="12.75">
      <c r="A69" s="531" t="s">
        <v>314</v>
      </c>
      <c r="B69" s="1446" t="s">
        <v>315</v>
      </c>
      <c r="C69" s="1446"/>
      <c r="D69" s="1446"/>
      <c r="E69" s="1446"/>
      <c r="F69" s="1447">
        <v>0</v>
      </c>
      <c r="G69" s="1448"/>
      <c r="H69" s="1447">
        <v>0</v>
      </c>
      <c r="I69" s="1448"/>
    </row>
    <row r="70" spans="1:9" ht="12.75">
      <c r="A70" s="531" t="s">
        <v>167</v>
      </c>
      <c r="B70" s="1446" t="s">
        <v>316</v>
      </c>
      <c r="C70" s="1446"/>
      <c r="D70" s="1446"/>
      <c r="E70" s="1446"/>
      <c r="F70" s="1447">
        <v>45603</v>
      </c>
      <c r="G70" s="1448"/>
      <c r="H70" s="1447">
        <v>44678</v>
      </c>
      <c r="I70" s="1448"/>
    </row>
    <row r="71" spans="1:9" ht="12.75">
      <c r="A71" s="806" t="s">
        <v>168</v>
      </c>
      <c r="B71" s="1449" t="s">
        <v>326</v>
      </c>
      <c r="C71" s="1449"/>
      <c r="D71" s="1449"/>
      <c r="E71" s="1449"/>
      <c r="F71" s="1450">
        <v>47508</v>
      </c>
      <c r="G71" s="1451"/>
      <c r="H71" s="1450">
        <v>56419</v>
      </c>
      <c r="I71" s="1451"/>
    </row>
    <row r="72" spans="1:9" ht="12.75">
      <c r="A72" s="531" t="s">
        <v>169</v>
      </c>
      <c r="B72" s="1446" t="s">
        <v>317</v>
      </c>
      <c r="C72" s="1446"/>
      <c r="D72" s="1446"/>
      <c r="E72" s="1446"/>
      <c r="F72" s="1447">
        <v>44649</v>
      </c>
      <c r="G72" s="1448"/>
      <c r="H72" s="1447">
        <v>61302</v>
      </c>
      <c r="I72" s="1448"/>
    </row>
    <row r="73" spans="1:9" ht="12.75">
      <c r="A73" s="531" t="s">
        <v>170</v>
      </c>
      <c r="B73" s="1446" t="s">
        <v>318</v>
      </c>
      <c r="C73" s="1446"/>
      <c r="D73" s="1446"/>
      <c r="E73" s="1446"/>
      <c r="F73" s="1447">
        <v>379</v>
      </c>
      <c r="G73" s="1448"/>
      <c r="H73" s="1447">
        <v>2653</v>
      </c>
      <c r="I73" s="1448"/>
    </row>
    <row r="74" spans="1:9" ht="12.75">
      <c r="A74" s="531" t="s">
        <v>319</v>
      </c>
      <c r="B74" s="1446" t="s">
        <v>320</v>
      </c>
      <c r="C74" s="1446"/>
      <c r="D74" s="1446"/>
      <c r="E74" s="1446"/>
      <c r="F74" s="1447">
        <v>0</v>
      </c>
      <c r="G74" s="1448"/>
      <c r="H74" s="1447">
        <v>0</v>
      </c>
      <c r="I74" s="1448"/>
    </row>
    <row r="75" spans="1:9" ht="12.75">
      <c r="A75" s="531" t="s">
        <v>321</v>
      </c>
      <c r="B75" s="1446" t="s">
        <v>322</v>
      </c>
      <c r="C75" s="1446"/>
      <c r="D75" s="1446"/>
      <c r="E75" s="1446"/>
      <c r="F75" s="1447">
        <v>0</v>
      </c>
      <c r="G75" s="1448"/>
      <c r="H75" s="1447">
        <v>0</v>
      </c>
      <c r="I75" s="1448"/>
    </row>
    <row r="76" spans="1:9" ht="12.75">
      <c r="A76" s="531" t="s">
        <v>171</v>
      </c>
      <c r="B76" s="1449" t="s">
        <v>323</v>
      </c>
      <c r="C76" s="1446"/>
      <c r="D76" s="1446"/>
      <c r="E76" s="1446"/>
      <c r="F76" s="1450">
        <v>45028</v>
      </c>
      <c r="G76" s="1451"/>
      <c r="H76" s="1450">
        <v>63955</v>
      </c>
      <c r="I76" s="1451"/>
    </row>
    <row r="77" spans="1:9" ht="12.75">
      <c r="A77" s="806" t="s">
        <v>173</v>
      </c>
      <c r="B77" s="1449" t="s">
        <v>325</v>
      </c>
      <c r="C77" s="1449"/>
      <c r="D77" s="1449"/>
      <c r="E77" s="1449"/>
      <c r="F77" s="1452">
        <v>165763</v>
      </c>
      <c r="G77" s="1453"/>
      <c r="H77" s="1452">
        <v>189609</v>
      </c>
      <c r="I77" s="1453"/>
    </row>
    <row r="78" spans="1:9" ht="13.5" thickBot="1">
      <c r="A78" s="807" t="s">
        <v>174</v>
      </c>
      <c r="B78" s="1455" t="s">
        <v>324</v>
      </c>
      <c r="C78" s="1455"/>
      <c r="D78" s="1455"/>
      <c r="E78" s="1455"/>
      <c r="F78" s="1470">
        <v>3500664</v>
      </c>
      <c r="G78" s="1471"/>
      <c r="H78" s="1470">
        <v>3505524</v>
      </c>
      <c r="I78" s="1471"/>
    </row>
    <row r="115" spans="1:9" ht="15">
      <c r="A115" s="1279" t="s">
        <v>160</v>
      </c>
      <c r="B115" s="1279"/>
      <c r="C115" s="1279"/>
      <c r="D115" s="1279"/>
      <c r="E115" s="1279"/>
      <c r="F115" s="1279"/>
      <c r="G115" s="1279"/>
      <c r="H115" s="1279"/>
      <c r="I115" s="1279"/>
    </row>
    <row r="116" spans="1:9" ht="12.75">
      <c r="A116" s="705"/>
      <c r="B116" s="705"/>
      <c r="C116" s="705"/>
      <c r="D116" s="705"/>
      <c r="E116" s="705"/>
      <c r="F116" s="705"/>
      <c r="G116" s="705"/>
      <c r="H116" s="705"/>
      <c r="I116" s="705"/>
    </row>
    <row r="117" spans="1:9" ht="13.5" thickBot="1">
      <c r="A117" s="1472" t="s">
        <v>172</v>
      </c>
      <c r="B117" s="1472"/>
      <c r="C117" s="1472"/>
      <c r="D117" s="1472"/>
      <c r="E117" s="1472"/>
      <c r="F117" s="1472"/>
      <c r="G117" s="1472"/>
      <c r="H117" s="1472"/>
      <c r="I117" s="1472"/>
    </row>
    <row r="118" spans="1:9" ht="12.75">
      <c r="A118" s="1438" t="s">
        <v>130</v>
      </c>
      <c r="B118" s="1440" t="s">
        <v>721</v>
      </c>
      <c r="C118" s="1440"/>
      <c r="D118" s="1440"/>
      <c r="E118" s="1440"/>
      <c r="F118" s="1442" t="s">
        <v>131</v>
      </c>
      <c r="G118" s="1442"/>
      <c r="H118" s="1442" t="s">
        <v>132</v>
      </c>
      <c r="I118" s="1444"/>
    </row>
    <row r="119" spans="1:9" ht="12.75">
      <c r="A119" s="1439"/>
      <c r="B119" s="1441"/>
      <c r="C119" s="1441"/>
      <c r="D119" s="1441"/>
      <c r="E119" s="1441"/>
      <c r="F119" s="1443"/>
      <c r="G119" s="1443"/>
      <c r="H119" s="1443"/>
      <c r="I119" s="1445"/>
    </row>
    <row r="120" spans="1:9" ht="12.75">
      <c r="A120" s="531" t="s">
        <v>175</v>
      </c>
      <c r="B120" s="1446" t="s">
        <v>328</v>
      </c>
      <c r="C120" s="1446"/>
      <c r="D120" s="1446"/>
      <c r="E120" s="1446"/>
      <c r="F120" s="1447">
        <v>192995</v>
      </c>
      <c r="G120" s="1448"/>
      <c r="H120" s="1447">
        <v>192995</v>
      </c>
      <c r="I120" s="1448"/>
    </row>
    <row r="121" spans="1:9" ht="12.75">
      <c r="A121" s="531" t="s">
        <v>329</v>
      </c>
      <c r="B121" s="1446" t="s">
        <v>330</v>
      </c>
      <c r="C121" s="1446"/>
      <c r="D121" s="1446"/>
      <c r="E121" s="1446"/>
      <c r="F121" s="1447">
        <v>3061813</v>
      </c>
      <c r="G121" s="1448"/>
      <c r="H121" s="1447">
        <v>3044701</v>
      </c>
      <c r="I121" s="1448"/>
    </row>
    <row r="122" spans="1:9" ht="12.75">
      <c r="A122" s="531" t="s">
        <v>176</v>
      </c>
      <c r="B122" s="1446" t="s">
        <v>331</v>
      </c>
      <c r="C122" s="1446"/>
      <c r="D122" s="1446"/>
      <c r="E122" s="1446"/>
      <c r="F122" s="1447">
        <v>0</v>
      </c>
      <c r="G122" s="1448"/>
      <c r="H122" s="1447">
        <v>0</v>
      </c>
      <c r="I122" s="1448"/>
    </row>
    <row r="123" spans="1:9" ht="12.75">
      <c r="A123" s="806" t="s">
        <v>177</v>
      </c>
      <c r="B123" s="1449" t="s">
        <v>332</v>
      </c>
      <c r="C123" s="1449"/>
      <c r="D123" s="1449"/>
      <c r="E123" s="1449"/>
      <c r="F123" s="1450">
        <v>3254808</v>
      </c>
      <c r="G123" s="1451"/>
      <c r="H123" s="1450">
        <v>3237696</v>
      </c>
      <c r="I123" s="1451"/>
    </row>
    <row r="124" spans="1:9" ht="12.75">
      <c r="A124" s="531" t="s">
        <v>196</v>
      </c>
      <c r="B124" s="1446" t="s">
        <v>333</v>
      </c>
      <c r="C124" s="1446"/>
      <c r="D124" s="1446"/>
      <c r="E124" s="1446"/>
      <c r="F124" s="1447">
        <v>-11819</v>
      </c>
      <c r="G124" s="1448"/>
      <c r="H124" s="1447">
        <v>-57697</v>
      </c>
      <c r="I124" s="1448"/>
    </row>
    <row r="125" spans="1:9" ht="12.75">
      <c r="A125" s="531" t="s">
        <v>197</v>
      </c>
      <c r="B125" s="1454" t="s">
        <v>334</v>
      </c>
      <c r="C125" s="1446"/>
      <c r="D125" s="1446"/>
      <c r="E125" s="1446"/>
      <c r="F125" s="1447">
        <v>-11819</v>
      </c>
      <c r="G125" s="1448"/>
      <c r="H125" s="1447">
        <v>-57697</v>
      </c>
      <c r="I125" s="1448"/>
    </row>
    <row r="126" spans="1:9" ht="12.75">
      <c r="A126" s="531" t="s">
        <v>198</v>
      </c>
      <c r="B126" s="1454" t="s">
        <v>335</v>
      </c>
      <c r="C126" s="1446"/>
      <c r="D126" s="1446"/>
      <c r="E126" s="1446"/>
      <c r="F126" s="1468">
        <v>0</v>
      </c>
      <c r="G126" s="1469"/>
      <c r="H126" s="1468">
        <v>0</v>
      </c>
      <c r="I126" s="1469"/>
    </row>
    <row r="127" spans="1:9" ht="12.75">
      <c r="A127" s="531" t="s">
        <v>199</v>
      </c>
      <c r="B127" s="1446" t="s">
        <v>336</v>
      </c>
      <c r="C127" s="1446"/>
      <c r="D127" s="1446"/>
      <c r="E127" s="1446"/>
      <c r="F127" s="1447">
        <v>0</v>
      </c>
      <c r="G127" s="1448"/>
      <c r="H127" s="1447">
        <v>0</v>
      </c>
      <c r="I127" s="1448"/>
    </row>
    <row r="128" spans="1:9" ht="12.75">
      <c r="A128" s="531" t="s">
        <v>200</v>
      </c>
      <c r="B128" s="1446" t="s">
        <v>337</v>
      </c>
      <c r="C128" s="1446"/>
      <c r="D128" s="1446"/>
      <c r="E128" s="1446"/>
      <c r="F128" s="1447">
        <v>0</v>
      </c>
      <c r="G128" s="1448"/>
      <c r="H128" s="1447">
        <v>0</v>
      </c>
      <c r="I128" s="1448"/>
    </row>
    <row r="129" spans="1:9" ht="12.75">
      <c r="A129" s="531" t="s">
        <v>338</v>
      </c>
      <c r="B129" s="1446" t="s">
        <v>339</v>
      </c>
      <c r="C129" s="1446"/>
      <c r="D129" s="1446"/>
      <c r="E129" s="1446"/>
      <c r="F129" s="1447">
        <v>0</v>
      </c>
      <c r="G129" s="1448"/>
      <c r="H129" s="1447">
        <v>0</v>
      </c>
      <c r="I129" s="1448"/>
    </row>
    <row r="130" spans="1:9" ht="12.75">
      <c r="A130" s="531" t="s">
        <v>201</v>
      </c>
      <c r="B130" s="1446" t="s">
        <v>340</v>
      </c>
      <c r="C130" s="1446"/>
      <c r="D130" s="1446"/>
      <c r="E130" s="1446"/>
      <c r="F130" s="1447">
        <v>0</v>
      </c>
      <c r="G130" s="1448"/>
      <c r="H130" s="1447">
        <v>0</v>
      </c>
      <c r="I130" s="1448"/>
    </row>
    <row r="131" spans="1:9" ht="12.75">
      <c r="A131" s="806" t="s">
        <v>202</v>
      </c>
      <c r="B131" s="1449" t="s">
        <v>341</v>
      </c>
      <c r="C131" s="1449"/>
      <c r="D131" s="1449"/>
      <c r="E131" s="1449"/>
      <c r="F131" s="1450">
        <v>-11819</v>
      </c>
      <c r="G131" s="1451"/>
      <c r="H131" s="1450">
        <v>-57697</v>
      </c>
      <c r="I131" s="1451"/>
    </row>
    <row r="132" spans="1:9" ht="12.75">
      <c r="A132" s="531" t="s">
        <v>203</v>
      </c>
      <c r="B132" s="1446" t="s">
        <v>342</v>
      </c>
      <c r="C132" s="1446"/>
      <c r="D132" s="1446"/>
      <c r="E132" s="1446"/>
      <c r="F132" s="1447">
        <v>0</v>
      </c>
      <c r="G132" s="1448"/>
      <c r="H132" s="1447">
        <v>0</v>
      </c>
      <c r="I132" s="1448"/>
    </row>
    <row r="133" spans="1:9" ht="12.75">
      <c r="A133" s="531" t="s">
        <v>204</v>
      </c>
      <c r="B133" s="1446" t="s">
        <v>343</v>
      </c>
      <c r="C133" s="1446"/>
      <c r="D133" s="1446"/>
      <c r="E133" s="1446"/>
      <c r="F133" s="1447">
        <v>0</v>
      </c>
      <c r="G133" s="1448"/>
      <c r="H133" s="1447">
        <v>0</v>
      </c>
      <c r="I133" s="1448"/>
    </row>
    <row r="134" spans="1:9" ht="12.75">
      <c r="A134" s="531" t="s">
        <v>205</v>
      </c>
      <c r="B134" s="1454" t="s">
        <v>344</v>
      </c>
      <c r="C134" s="1446"/>
      <c r="D134" s="1446"/>
      <c r="E134" s="1446"/>
      <c r="F134" s="1447">
        <v>0</v>
      </c>
      <c r="G134" s="1448"/>
      <c r="H134" s="1447">
        <v>0</v>
      </c>
      <c r="I134" s="1448"/>
    </row>
    <row r="135" spans="1:9" ht="12.75">
      <c r="A135" s="531" t="s">
        <v>206</v>
      </c>
      <c r="B135" s="1446" t="s">
        <v>345</v>
      </c>
      <c r="C135" s="1446"/>
      <c r="D135" s="1446"/>
      <c r="E135" s="1446"/>
      <c r="F135" s="1450">
        <v>0</v>
      </c>
      <c r="G135" s="1451"/>
      <c r="H135" s="1450">
        <v>0</v>
      </c>
      <c r="I135" s="1451"/>
    </row>
    <row r="136" spans="1:9" ht="12.75">
      <c r="A136" s="531" t="s">
        <v>346</v>
      </c>
      <c r="B136" s="1446" t="s">
        <v>348</v>
      </c>
      <c r="C136" s="1446"/>
      <c r="D136" s="1446"/>
      <c r="E136" s="1446"/>
      <c r="F136" s="1447">
        <v>0</v>
      </c>
      <c r="G136" s="1448"/>
      <c r="H136" s="1447">
        <v>0</v>
      </c>
      <c r="I136" s="1448"/>
    </row>
    <row r="137" spans="1:9" ht="12.75">
      <c r="A137" s="531" t="s">
        <v>347</v>
      </c>
      <c r="B137" s="1446" t="s">
        <v>349</v>
      </c>
      <c r="C137" s="1446"/>
      <c r="D137" s="1446"/>
      <c r="E137" s="1446"/>
      <c r="F137" s="1447">
        <v>0</v>
      </c>
      <c r="G137" s="1448"/>
      <c r="H137" s="1447">
        <v>0</v>
      </c>
      <c r="I137" s="1448"/>
    </row>
    <row r="138" spans="1:9" ht="12.75">
      <c r="A138" s="806" t="s">
        <v>207</v>
      </c>
      <c r="B138" s="1449" t="s">
        <v>350</v>
      </c>
      <c r="C138" s="1449"/>
      <c r="D138" s="1449"/>
      <c r="E138" s="1449"/>
      <c r="F138" s="1447">
        <v>0</v>
      </c>
      <c r="G138" s="1448"/>
      <c r="H138" s="1447">
        <v>0</v>
      </c>
      <c r="I138" s="1448"/>
    </row>
    <row r="139" spans="1:9" ht="12.75">
      <c r="A139" s="806" t="s">
        <v>208</v>
      </c>
      <c r="B139" s="1449" t="s">
        <v>351</v>
      </c>
      <c r="C139" s="1449"/>
      <c r="D139" s="1449"/>
      <c r="E139" s="1449"/>
      <c r="F139" s="1452">
        <v>-11819</v>
      </c>
      <c r="G139" s="1453"/>
      <c r="H139" s="1452">
        <v>-57697</v>
      </c>
      <c r="I139" s="1453"/>
    </row>
    <row r="140" spans="1:9" ht="12.75">
      <c r="A140" s="531" t="s">
        <v>209</v>
      </c>
      <c r="B140" s="1446" t="s">
        <v>352</v>
      </c>
      <c r="C140" s="1446"/>
      <c r="D140" s="1446"/>
      <c r="E140" s="1446"/>
      <c r="F140" s="1447">
        <v>0</v>
      </c>
      <c r="G140" s="1448"/>
      <c r="H140" s="1447">
        <v>0</v>
      </c>
      <c r="I140" s="1448"/>
    </row>
    <row r="141" spans="1:9" ht="12.75">
      <c r="A141" s="531" t="s">
        <v>210</v>
      </c>
      <c r="B141" s="1446" t="s">
        <v>353</v>
      </c>
      <c r="C141" s="1446"/>
      <c r="D141" s="1446"/>
      <c r="E141" s="1446"/>
      <c r="F141" s="1447">
        <v>0</v>
      </c>
      <c r="G141" s="1448"/>
      <c r="H141" s="1447">
        <v>0</v>
      </c>
      <c r="I141" s="1448"/>
    </row>
    <row r="142" spans="1:9" ht="12.75">
      <c r="A142" s="531" t="s">
        <v>211</v>
      </c>
      <c r="B142" s="1446" t="s">
        <v>354</v>
      </c>
      <c r="C142" s="1449"/>
      <c r="D142" s="1449"/>
      <c r="E142" s="1449"/>
      <c r="F142" s="1450">
        <v>0</v>
      </c>
      <c r="G142" s="1451"/>
      <c r="H142" s="1450">
        <v>0</v>
      </c>
      <c r="I142" s="1451"/>
    </row>
    <row r="143" spans="1:9" ht="12.75">
      <c r="A143" s="531" t="s">
        <v>212</v>
      </c>
      <c r="B143" s="1446" t="s">
        <v>355</v>
      </c>
      <c r="C143" s="1446"/>
      <c r="D143" s="1446"/>
      <c r="E143" s="1446"/>
      <c r="F143" s="1447">
        <v>67938</v>
      </c>
      <c r="G143" s="1448"/>
      <c r="H143" s="1447">
        <v>55920</v>
      </c>
      <c r="I143" s="1448"/>
    </row>
    <row r="144" spans="1:9" ht="12.75">
      <c r="A144" s="531" t="s">
        <v>213</v>
      </c>
      <c r="B144" s="1446" t="s">
        <v>356</v>
      </c>
      <c r="C144" s="1446"/>
      <c r="D144" s="1446"/>
      <c r="E144" s="1446"/>
      <c r="F144" s="1447">
        <v>0</v>
      </c>
      <c r="G144" s="1448"/>
      <c r="H144" s="1447">
        <v>0</v>
      </c>
      <c r="I144" s="1448"/>
    </row>
    <row r="145" spans="1:9" ht="12.75">
      <c r="A145" s="531" t="s">
        <v>214</v>
      </c>
      <c r="B145" s="1446" t="s">
        <v>357</v>
      </c>
      <c r="C145" s="1446"/>
      <c r="D145" s="1446"/>
      <c r="E145" s="1446"/>
      <c r="F145" s="1447">
        <v>0</v>
      </c>
      <c r="G145" s="1448"/>
      <c r="H145" s="1447">
        <v>0</v>
      </c>
      <c r="I145" s="1448"/>
    </row>
    <row r="146" spans="1:9" ht="12.75">
      <c r="A146" s="531" t="s">
        <v>215</v>
      </c>
      <c r="B146" s="1449" t="s">
        <v>358</v>
      </c>
      <c r="C146" s="1449"/>
      <c r="D146" s="1449"/>
      <c r="E146" s="1449"/>
      <c r="F146" s="1450">
        <v>67938</v>
      </c>
      <c r="G146" s="1451"/>
      <c r="H146" s="1450">
        <v>67938</v>
      </c>
      <c r="I146" s="1451"/>
    </row>
    <row r="147" spans="1:9" ht="12.75">
      <c r="A147" s="531" t="s">
        <v>217</v>
      </c>
      <c r="B147" s="1446" t="s">
        <v>359</v>
      </c>
      <c r="C147" s="1446"/>
      <c r="D147" s="1446"/>
      <c r="E147" s="1446"/>
      <c r="F147" s="1447">
        <v>0</v>
      </c>
      <c r="G147" s="1448"/>
      <c r="H147" s="1447">
        <v>0</v>
      </c>
      <c r="I147" s="1448"/>
    </row>
    <row r="148" spans="1:9" ht="12.75">
      <c r="A148" s="531" t="s">
        <v>218</v>
      </c>
      <c r="B148" s="1446" t="s">
        <v>360</v>
      </c>
      <c r="C148" s="1446"/>
      <c r="D148" s="1446"/>
      <c r="E148" s="1446"/>
      <c r="F148" s="1468">
        <v>11786</v>
      </c>
      <c r="G148" s="1469"/>
      <c r="H148" s="1468">
        <v>79072</v>
      </c>
      <c r="I148" s="1469"/>
    </row>
    <row r="149" spans="1:9" ht="12.75">
      <c r="A149" s="531" t="s">
        <v>219</v>
      </c>
      <c r="B149" s="1462" t="s">
        <v>361</v>
      </c>
      <c r="C149" s="1463"/>
      <c r="D149" s="1463"/>
      <c r="E149" s="1464"/>
      <c r="F149" s="1473">
        <v>0</v>
      </c>
      <c r="G149" s="1466"/>
      <c r="H149" s="1474">
        <v>79072</v>
      </c>
      <c r="I149" s="1466"/>
    </row>
    <row r="150" spans="1:9" ht="12.75">
      <c r="A150" s="531" t="s">
        <v>220</v>
      </c>
      <c r="B150" s="1446" t="s">
        <v>362</v>
      </c>
      <c r="C150" s="1449"/>
      <c r="D150" s="1449"/>
      <c r="E150" s="1449"/>
      <c r="F150" s="1468">
        <v>41833</v>
      </c>
      <c r="G150" s="1469"/>
      <c r="H150" s="1468">
        <v>45456</v>
      </c>
      <c r="I150" s="1469"/>
    </row>
    <row r="151" spans="1:9" ht="12.75">
      <c r="A151" s="531" t="s">
        <v>221</v>
      </c>
      <c r="B151" s="1454" t="s">
        <v>363</v>
      </c>
      <c r="C151" s="1446"/>
      <c r="D151" s="1446"/>
      <c r="E151" s="1446"/>
      <c r="F151" s="1447">
        <v>19271</v>
      </c>
      <c r="G151" s="1448"/>
      <c r="H151" s="1447">
        <v>21535</v>
      </c>
      <c r="I151" s="1448"/>
    </row>
    <row r="152" spans="1:9" ht="12.75">
      <c r="A152" s="531" t="s">
        <v>222</v>
      </c>
      <c r="B152" s="1454" t="s">
        <v>364</v>
      </c>
      <c r="C152" s="1446"/>
      <c r="D152" s="1446"/>
      <c r="E152" s="1446"/>
      <c r="F152" s="1447">
        <v>22562</v>
      </c>
      <c r="G152" s="1448"/>
      <c r="H152" s="1447">
        <v>23921</v>
      </c>
      <c r="I152" s="1448"/>
    </row>
    <row r="153" spans="1:9" ht="12.75">
      <c r="A153" s="531" t="s">
        <v>223</v>
      </c>
      <c r="B153" s="1446" t="s">
        <v>365</v>
      </c>
      <c r="C153" s="1446"/>
      <c r="D153" s="1446"/>
      <c r="E153" s="1446"/>
      <c r="F153" s="1447">
        <v>31763</v>
      </c>
      <c r="G153" s="1448"/>
      <c r="H153" s="1447">
        <v>46078</v>
      </c>
      <c r="I153" s="1448"/>
    </row>
    <row r="154" spans="1:9" ht="12.75">
      <c r="A154" s="531" t="s">
        <v>224</v>
      </c>
      <c r="B154" s="1454" t="s">
        <v>366</v>
      </c>
      <c r="C154" s="1446"/>
      <c r="D154" s="1446"/>
      <c r="E154" s="1446"/>
      <c r="F154" s="1447">
        <v>0</v>
      </c>
      <c r="G154" s="1448"/>
      <c r="H154" s="1447">
        <v>0</v>
      </c>
      <c r="I154" s="1448"/>
    </row>
    <row r="155" spans="1:9" ht="12.75">
      <c r="A155" s="531" t="s">
        <v>225</v>
      </c>
      <c r="B155" s="1454" t="s">
        <v>367</v>
      </c>
      <c r="C155" s="1446"/>
      <c r="D155" s="1446"/>
      <c r="E155" s="1446"/>
      <c r="F155" s="1447">
        <v>0</v>
      </c>
      <c r="G155" s="1448"/>
      <c r="H155" s="1447">
        <v>0</v>
      </c>
      <c r="I155" s="1448"/>
    </row>
    <row r="156" spans="1:9" ht="12.75">
      <c r="A156" s="531" t="s">
        <v>226</v>
      </c>
      <c r="B156" s="1454" t="s">
        <v>368</v>
      </c>
      <c r="C156" s="1446"/>
      <c r="D156" s="1446"/>
      <c r="E156" s="1446"/>
      <c r="F156" s="1447">
        <v>0</v>
      </c>
      <c r="G156" s="1448"/>
      <c r="H156" s="1447">
        <v>0</v>
      </c>
      <c r="I156" s="1448"/>
    </row>
    <row r="157" spans="1:9" ht="12.75">
      <c r="A157" s="531" t="s">
        <v>227</v>
      </c>
      <c r="B157" s="1446" t="s">
        <v>369</v>
      </c>
      <c r="C157" s="1446"/>
      <c r="D157" s="1446"/>
      <c r="E157" s="1446"/>
      <c r="F157" s="1468">
        <v>15185</v>
      </c>
      <c r="G157" s="1469"/>
      <c r="H157" s="1468">
        <v>9714</v>
      </c>
      <c r="I157" s="1469"/>
    </row>
    <row r="158" spans="1:9" ht="12.75">
      <c r="A158" s="531" t="s">
        <v>228</v>
      </c>
      <c r="B158" s="1454" t="s">
        <v>370</v>
      </c>
      <c r="C158" s="1446"/>
      <c r="D158" s="1446"/>
      <c r="E158" s="1446"/>
      <c r="F158" s="1447">
        <v>4278</v>
      </c>
      <c r="G158" s="1448"/>
      <c r="H158" s="1447">
        <v>3317</v>
      </c>
      <c r="I158" s="1448"/>
    </row>
    <row r="159" spans="1:9" ht="12.75">
      <c r="A159" s="531" t="s">
        <v>229</v>
      </c>
      <c r="B159" s="1454" t="s">
        <v>371</v>
      </c>
      <c r="C159" s="1446"/>
      <c r="D159" s="1446"/>
      <c r="E159" s="1446"/>
      <c r="F159" s="1447">
        <v>0</v>
      </c>
      <c r="G159" s="1448"/>
      <c r="H159" s="1447">
        <v>0</v>
      </c>
      <c r="I159" s="1448"/>
    </row>
    <row r="160" spans="1:9" ht="12.75">
      <c r="A160" s="531" t="s">
        <v>230</v>
      </c>
      <c r="B160" s="1454" t="s">
        <v>372</v>
      </c>
      <c r="C160" s="1446"/>
      <c r="D160" s="1446"/>
      <c r="E160" s="1446"/>
      <c r="F160" s="1447">
        <v>0</v>
      </c>
      <c r="G160" s="1448"/>
      <c r="H160" s="1447">
        <v>22174</v>
      </c>
      <c r="I160" s="1448"/>
    </row>
    <row r="161" spans="1:9" ht="12.75">
      <c r="A161" s="531" t="s">
        <v>231</v>
      </c>
      <c r="B161" s="1454" t="s">
        <v>373</v>
      </c>
      <c r="C161" s="1446"/>
      <c r="D161" s="1446"/>
      <c r="E161" s="1446"/>
      <c r="F161" s="1447">
        <v>0</v>
      </c>
      <c r="G161" s="1448"/>
      <c r="H161" s="1447">
        <v>0</v>
      </c>
      <c r="I161" s="1448"/>
    </row>
    <row r="162" spans="1:9" ht="12.75">
      <c r="A162" s="531" t="s">
        <v>232</v>
      </c>
      <c r="B162" s="1454" t="s">
        <v>374</v>
      </c>
      <c r="C162" s="1446"/>
      <c r="D162" s="1446"/>
      <c r="E162" s="1446"/>
      <c r="F162" s="1447">
        <v>0</v>
      </c>
      <c r="G162" s="1448"/>
      <c r="H162" s="1447">
        <v>0</v>
      </c>
      <c r="I162" s="1448"/>
    </row>
    <row r="163" spans="1:9" ht="12.75">
      <c r="A163" s="531" t="s">
        <v>233</v>
      </c>
      <c r="B163" s="1454" t="s">
        <v>375</v>
      </c>
      <c r="C163" s="1446"/>
      <c r="D163" s="1446"/>
      <c r="E163" s="1446"/>
      <c r="F163" s="1447">
        <v>0</v>
      </c>
      <c r="G163" s="1448"/>
      <c r="H163" s="1447">
        <v>0</v>
      </c>
      <c r="I163" s="1448"/>
    </row>
    <row r="164" spans="1:9" ht="12.75">
      <c r="A164" s="531" t="s">
        <v>234</v>
      </c>
      <c r="B164" s="1454" t="s">
        <v>376</v>
      </c>
      <c r="C164" s="1446"/>
      <c r="D164" s="1446"/>
      <c r="E164" s="1446"/>
      <c r="F164" s="1447">
        <v>0</v>
      </c>
      <c r="G164" s="1448"/>
      <c r="H164" s="1447">
        <v>0</v>
      </c>
      <c r="I164" s="1448"/>
    </row>
    <row r="165" spans="1:9" ht="12.75">
      <c r="A165" s="531" t="s">
        <v>235</v>
      </c>
      <c r="B165" s="1454" t="s">
        <v>377</v>
      </c>
      <c r="C165" s="1446"/>
      <c r="D165" s="1446"/>
      <c r="E165" s="1446"/>
      <c r="F165" s="1447">
        <v>0</v>
      </c>
      <c r="G165" s="1448"/>
      <c r="H165" s="1447">
        <v>0</v>
      </c>
      <c r="I165" s="1448"/>
    </row>
    <row r="166" spans="1:9" ht="13.5" thickBot="1">
      <c r="A166" s="541" t="s">
        <v>236</v>
      </c>
      <c r="B166" s="1475" t="s">
        <v>378</v>
      </c>
      <c r="C166" s="1476"/>
      <c r="D166" s="1476"/>
      <c r="E166" s="1476"/>
      <c r="F166" s="1477">
        <v>11100</v>
      </c>
      <c r="G166" s="1478"/>
      <c r="H166" s="1477">
        <v>9673</v>
      </c>
      <c r="I166" s="1478"/>
    </row>
    <row r="167" spans="1:9" ht="12.75">
      <c r="A167" s="596"/>
      <c r="B167" s="808"/>
      <c r="C167" s="708"/>
      <c r="D167" s="708"/>
      <c r="E167" s="708"/>
      <c r="F167" s="809"/>
      <c r="G167" s="809"/>
      <c r="H167" s="809"/>
      <c r="I167" s="809"/>
    </row>
    <row r="168" spans="1:9" ht="12.75">
      <c r="A168" s="558"/>
      <c r="B168" s="810"/>
      <c r="C168" s="481"/>
      <c r="D168" s="481"/>
      <c r="E168" s="481"/>
      <c r="F168" s="811"/>
      <c r="G168" s="811"/>
      <c r="H168" s="811"/>
      <c r="I168" s="811"/>
    </row>
    <row r="169" spans="1:9" ht="12.75">
      <c r="A169" s="558"/>
      <c r="B169" s="810"/>
      <c r="C169" s="481"/>
      <c r="D169" s="481"/>
      <c r="E169" s="481"/>
      <c r="F169" s="811"/>
      <c r="G169" s="811"/>
      <c r="H169" s="811"/>
      <c r="I169" s="811"/>
    </row>
    <row r="170" spans="1:9" ht="12.75">
      <c r="A170" s="558"/>
      <c r="B170" s="810"/>
      <c r="C170" s="481"/>
      <c r="D170" s="481"/>
      <c r="E170" s="481"/>
      <c r="F170" s="811"/>
      <c r="G170" s="811"/>
      <c r="H170" s="811"/>
      <c r="I170" s="811"/>
    </row>
    <row r="171" spans="1:9" ht="12.75">
      <c r="A171" s="558"/>
      <c r="B171" s="810"/>
      <c r="C171" s="481"/>
      <c r="D171" s="481"/>
      <c r="E171" s="481"/>
      <c r="F171" s="811"/>
      <c r="G171" s="811"/>
      <c r="H171" s="811"/>
      <c r="I171" s="811"/>
    </row>
    <row r="172" spans="1:9" ht="12.75">
      <c r="A172" s="558"/>
      <c r="B172" s="810"/>
      <c r="C172" s="481"/>
      <c r="D172" s="481"/>
      <c r="E172" s="481"/>
      <c r="F172" s="811"/>
      <c r="G172" s="811"/>
      <c r="H172" s="811"/>
      <c r="I172" s="811"/>
    </row>
    <row r="173" spans="1:9" ht="15">
      <c r="A173" s="1279" t="s">
        <v>160</v>
      </c>
      <c r="B173" s="1279"/>
      <c r="C173" s="1279"/>
      <c r="D173" s="1279"/>
      <c r="E173" s="1279"/>
      <c r="F173" s="1279"/>
      <c r="G173" s="1279"/>
      <c r="H173" s="1279"/>
      <c r="I173" s="1279"/>
    </row>
    <row r="174" spans="1:9" ht="12.75">
      <c r="A174" s="558"/>
      <c r="B174" s="810"/>
      <c r="C174" s="481"/>
      <c r="D174" s="481"/>
      <c r="E174" s="481"/>
      <c r="F174" s="811"/>
      <c r="G174" s="811"/>
      <c r="H174" s="811"/>
      <c r="I174" s="811"/>
    </row>
    <row r="175" spans="1:9" ht="13.5" thickBot="1">
      <c r="A175" s="812"/>
      <c r="B175" s="813"/>
      <c r="C175" s="707"/>
      <c r="D175" s="707"/>
      <c r="E175" s="707"/>
      <c r="F175" s="814"/>
      <c r="G175" s="814"/>
      <c r="H175" s="814"/>
      <c r="I175" s="814"/>
    </row>
    <row r="176" spans="1:9" ht="12.75">
      <c r="A176" s="542" t="s">
        <v>237</v>
      </c>
      <c r="B176" s="1479" t="s">
        <v>379</v>
      </c>
      <c r="C176" s="1480"/>
      <c r="D176" s="1480"/>
      <c r="E176" s="1481"/>
      <c r="F176" s="1482">
        <v>0</v>
      </c>
      <c r="G176" s="1483"/>
      <c r="H176" s="1482">
        <v>0</v>
      </c>
      <c r="I176" s="1483"/>
    </row>
    <row r="177" spans="1:9" ht="12.75">
      <c r="A177" s="531" t="s">
        <v>238</v>
      </c>
      <c r="B177" s="1454" t="s">
        <v>380</v>
      </c>
      <c r="C177" s="1446"/>
      <c r="D177" s="1446"/>
      <c r="E177" s="1446"/>
      <c r="F177" s="1447">
        <v>0</v>
      </c>
      <c r="G177" s="1448"/>
      <c r="H177" s="1447">
        <v>0</v>
      </c>
      <c r="I177" s="1448"/>
    </row>
    <row r="178" spans="1:9" ht="12.75">
      <c r="A178" s="531" t="s">
        <v>381</v>
      </c>
      <c r="B178" s="1454" t="s">
        <v>382</v>
      </c>
      <c r="C178" s="1449"/>
      <c r="D178" s="1449"/>
      <c r="E178" s="1449"/>
      <c r="F178" s="1468">
        <v>1200</v>
      </c>
      <c r="G178" s="1469"/>
      <c r="H178" s="1468">
        <v>1200</v>
      </c>
      <c r="I178" s="1469"/>
    </row>
    <row r="179" spans="1:9" ht="12.75">
      <c r="A179" s="531" t="s">
        <v>239</v>
      </c>
      <c r="B179" s="1454" t="s">
        <v>383</v>
      </c>
      <c r="C179" s="1446"/>
      <c r="D179" s="1446"/>
      <c r="E179" s="1446"/>
      <c r="F179" s="1447">
        <v>0</v>
      </c>
      <c r="G179" s="1448"/>
      <c r="H179" s="1447">
        <v>0</v>
      </c>
      <c r="I179" s="1448"/>
    </row>
    <row r="180" spans="1:9" ht="12.75">
      <c r="A180" s="541" t="s">
        <v>240</v>
      </c>
      <c r="B180" s="1475" t="s">
        <v>384</v>
      </c>
      <c r="C180" s="1476"/>
      <c r="D180" s="1476"/>
      <c r="E180" s="1476"/>
      <c r="F180" s="1477">
        <v>0</v>
      </c>
      <c r="G180" s="1478"/>
      <c r="H180" s="1477">
        <v>0</v>
      </c>
      <c r="I180" s="1478"/>
    </row>
    <row r="181" spans="1:9" ht="12.75">
      <c r="A181" s="806" t="s">
        <v>241</v>
      </c>
      <c r="B181" s="1449" t="s">
        <v>385</v>
      </c>
      <c r="C181" s="1449"/>
      <c r="D181" s="1449"/>
      <c r="E181" s="1449"/>
      <c r="F181" s="1450">
        <v>85382</v>
      </c>
      <c r="G181" s="1484"/>
      <c r="H181" s="1485">
        <v>170606</v>
      </c>
      <c r="I181" s="1451"/>
    </row>
    <row r="182" spans="1:9" ht="12.75">
      <c r="A182" s="540" t="s">
        <v>242</v>
      </c>
      <c r="B182" s="1459" t="s">
        <v>386</v>
      </c>
      <c r="C182" s="1459"/>
      <c r="D182" s="1459"/>
      <c r="E182" s="1459"/>
      <c r="F182" s="1460">
        <v>56134</v>
      </c>
      <c r="G182" s="1461"/>
      <c r="H182" s="1460">
        <v>53041</v>
      </c>
      <c r="I182" s="1461"/>
    </row>
    <row r="183" spans="1:9" ht="12.75">
      <c r="A183" s="531" t="s">
        <v>243</v>
      </c>
      <c r="B183" s="1446" t="s">
        <v>387</v>
      </c>
      <c r="C183" s="1449"/>
      <c r="D183" s="1449"/>
      <c r="E183" s="1449"/>
      <c r="F183" s="1468">
        <v>2618</v>
      </c>
      <c r="G183" s="1469"/>
      <c r="H183" s="1468">
        <v>1280</v>
      </c>
      <c r="I183" s="1469"/>
    </row>
    <row r="184" spans="1:9" ht="12.75">
      <c r="A184" s="531" t="s">
        <v>244</v>
      </c>
      <c r="B184" s="1446" t="s">
        <v>388</v>
      </c>
      <c r="C184" s="1446"/>
      <c r="D184" s="1446"/>
      <c r="E184" s="1446"/>
      <c r="F184" s="1447">
        <v>0</v>
      </c>
      <c r="G184" s="1448"/>
      <c r="H184" s="1447">
        <v>0</v>
      </c>
      <c r="I184" s="1448"/>
    </row>
    <row r="185" spans="1:9" ht="12.75">
      <c r="A185" s="531" t="s">
        <v>389</v>
      </c>
      <c r="B185" s="1446" t="s">
        <v>390</v>
      </c>
      <c r="C185" s="1446"/>
      <c r="D185" s="1446"/>
      <c r="E185" s="1446"/>
      <c r="F185" s="1447">
        <v>45603</v>
      </c>
      <c r="G185" s="1448"/>
      <c r="H185" s="1447">
        <v>44678</v>
      </c>
      <c r="I185" s="1448"/>
    </row>
    <row r="186" spans="1:9" ht="12.75">
      <c r="A186" s="531" t="s">
        <v>391</v>
      </c>
      <c r="B186" s="1454" t="s">
        <v>392</v>
      </c>
      <c r="C186" s="1449"/>
      <c r="D186" s="1449"/>
      <c r="E186" s="1449"/>
      <c r="F186" s="1468">
        <v>0</v>
      </c>
      <c r="G186" s="1469"/>
      <c r="H186" s="1468">
        <v>0</v>
      </c>
      <c r="I186" s="1469"/>
    </row>
    <row r="187" spans="1:9" ht="12.75">
      <c r="A187" s="531" t="s">
        <v>245</v>
      </c>
      <c r="B187" s="1454" t="s">
        <v>393</v>
      </c>
      <c r="C187" s="1446"/>
      <c r="D187" s="1446"/>
      <c r="E187" s="1446"/>
      <c r="F187" s="1447">
        <v>0</v>
      </c>
      <c r="G187" s="1448"/>
      <c r="H187" s="1447">
        <v>0</v>
      </c>
      <c r="I187" s="1448"/>
    </row>
    <row r="188" spans="1:9" ht="12.75">
      <c r="A188" s="806" t="s">
        <v>394</v>
      </c>
      <c r="B188" s="1449" t="s">
        <v>395</v>
      </c>
      <c r="C188" s="1449"/>
      <c r="D188" s="1449"/>
      <c r="E188" s="1449"/>
      <c r="F188" s="1450">
        <v>104355</v>
      </c>
      <c r="G188" s="1451"/>
      <c r="H188" s="1450">
        <v>98999</v>
      </c>
      <c r="I188" s="1451"/>
    </row>
    <row r="189" spans="1:9" ht="12.75">
      <c r="A189" s="806" t="s">
        <v>396</v>
      </c>
      <c r="B189" s="1449" t="s">
        <v>397</v>
      </c>
      <c r="C189" s="1449"/>
      <c r="D189" s="1449"/>
      <c r="E189" s="1449"/>
      <c r="F189" s="1452">
        <v>257675</v>
      </c>
      <c r="G189" s="1453"/>
      <c r="H189" s="1452">
        <v>325525</v>
      </c>
      <c r="I189" s="1453"/>
    </row>
    <row r="190" spans="1:9" ht="13.5" thickBot="1">
      <c r="A190" s="543" t="s">
        <v>398</v>
      </c>
      <c r="B190" s="1455" t="s">
        <v>399</v>
      </c>
      <c r="C190" s="1455"/>
      <c r="D190" s="1455"/>
      <c r="E190" s="1455"/>
      <c r="F190" s="1486">
        <v>3500664</v>
      </c>
      <c r="G190" s="1487"/>
      <c r="H190" s="1486">
        <v>3505524</v>
      </c>
      <c r="I190" s="1487"/>
    </row>
  </sheetData>
  <sheetProtection/>
  <mergeCells count="396">
    <mergeCell ref="B65:E65"/>
    <mergeCell ref="F65:G65"/>
    <mergeCell ref="H65:I65"/>
    <mergeCell ref="B64:E64"/>
    <mergeCell ref="F64:G64"/>
    <mergeCell ref="H64:I64"/>
    <mergeCell ref="B189:E189"/>
    <mergeCell ref="F189:G189"/>
    <mergeCell ref="H189:I189"/>
    <mergeCell ref="B190:E190"/>
    <mergeCell ref="F190:G190"/>
    <mergeCell ref="H190:I190"/>
    <mergeCell ref="B187:E187"/>
    <mergeCell ref="F187:G187"/>
    <mergeCell ref="H187:I187"/>
    <mergeCell ref="B188:E188"/>
    <mergeCell ref="F188:G188"/>
    <mergeCell ref="H188:I188"/>
    <mergeCell ref="B185:E185"/>
    <mergeCell ref="F185:G185"/>
    <mergeCell ref="H185:I185"/>
    <mergeCell ref="B186:E186"/>
    <mergeCell ref="F186:G186"/>
    <mergeCell ref="H186:I186"/>
    <mergeCell ref="B183:E183"/>
    <mergeCell ref="F183:G183"/>
    <mergeCell ref="H183:I183"/>
    <mergeCell ref="B184:E184"/>
    <mergeCell ref="F184:G184"/>
    <mergeCell ref="H184:I184"/>
    <mergeCell ref="B182:E182"/>
    <mergeCell ref="F182:G182"/>
    <mergeCell ref="H182:I182"/>
    <mergeCell ref="A173:I173"/>
    <mergeCell ref="B180:E180"/>
    <mergeCell ref="F180:G180"/>
    <mergeCell ref="H180:I180"/>
    <mergeCell ref="B181:E181"/>
    <mergeCell ref="F181:G181"/>
    <mergeCell ref="H181:I181"/>
    <mergeCell ref="B178:E178"/>
    <mergeCell ref="F178:G178"/>
    <mergeCell ref="H178:I178"/>
    <mergeCell ref="B179:E179"/>
    <mergeCell ref="F179:G179"/>
    <mergeCell ref="H179:I179"/>
    <mergeCell ref="B176:E176"/>
    <mergeCell ref="F176:G176"/>
    <mergeCell ref="H176:I176"/>
    <mergeCell ref="B177:E177"/>
    <mergeCell ref="F177:G177"/>
    <mergeCell ref="H177:I177"/>
    <mergeCell ref="B165:E165"/>
    <mergeCell ref="F165:G165"/>
    <mergeCell ref="H165:I165"/>
    <mergeCell ref="B166:E166"/>
    <mergeCell ref="F166:G166"/>
    <mergeCell ref="H166:I166"/>
    <mergeCell ref="B163:E163"/>
    <mergeCell ref="F163:G163"/>
    <mergeCell ref="H163:I163"/>
    <mergeCell ref="B164:E164"/>
    <mergeCell ref="F164:G164"/>
    <mergeCell ref="H164:I164"/>
    <mergeCell ref="B161:E161"/>
    <mergeCell ref="F161:G161"/>
    <mergeCell ref="H161:I161"/>
    <mergeCell ref="B162:E162"/>
    <mergeCell ref="F162:G162"/>
    <mergeCell ref="H162:I162"/>
    <mergeCell ref="B159:E159"/>
    <mergeCell ref="F159:G159"/>
    <mergeCell ref="H159:I159"/>
    <mergeCell ref="B160:E160"/>
    <mergeCell ref="F160:G160"/>
    <mergeCell ref="H160:I160"/>
    <mergeCell ref="B157:E157"/>
    <mergeCell ref="F157:G157"/>
    <mergeCell ref="H157:I157"/>
    <mergeCell ref="B158:E158"/>
    <mergeCell ref="F158:G158"/>
    <mergeCell ref="H158:I158"/>
    <mergeCell ref="B155:E155"/>
    <mergeCell ref="F155:G155"/>
    <mergeCell ref="H155:I155"/>
    <mergeCell ref="B156:E156"/>
    <mergeCell ref="F156:G156"/>
    <mergeCell ref="H156:I156"/>
    <mergeCell ref="B153:E153"/>
    <mergeCell ref="F153:G153"/>
    <mergeCell ref="H153:I153"/>
    <mergeCell ref="B154:E154"/>
    <mergeCell ref="F154:G154"/>
    <mergeCell ref="H154:I154"/>
    <mergeCell ref="B151:E151"/>
    <mergeCell ref="F151:G151"/>
    <mergeCell ref="H151:I151"/>
    <mergeCell ref="B152:E152"/>
    <mergeCell ref="F152:G152"/>
    <mergeCell ref="H152:I152"/>
    <mergeCell ref="B148:E148"/>
    <mergeCell ref="F148:G148"/>
    <mergeCell ref="H148:I148"/>
    <mergeCell ref="B150:E150"/>
    <mergeCell ref="F150:G150"/>
    <mergeCell ref="H150:I150"/>
    <mergeCell ref="B149:E149"/>
    <mergeCell ref="F149:G149"/>
    <mergeCell ref="H149:I149"/>
    <mergeCell ref="B146:E146"/>
    <mergeCell ref="F146:G146"/>
    <mergeCell ref="H146:I146"/>
    <mergeCell ref="B147:E147"/>
    <mergeCell ref="F147:G147"/>
    <mergeCell ref="H147:I147"/>
    <mergeCell ref="B144:E144"/>
    <mergeCell ref="F144:G144"/>
    <mergeCell ref="H144:I144"/>
    <mergeCell ref="B145:E145"/>
    <mergeCell ref="F145:G145"/>
    <mergeCell ref="H145:I145"/>
    <mergeCell ref="B142:E142"/>
    <mergeCell ref="F142:G142"/>
    <mergeCell ref="H142:I142"/>
    <mergeCell ref="B143:E143"/>
    <mergeCell ref="F143:G143"/>
    <mergeCell ref="H143:I143"/>
    <mergeCell ref="B140:E140"/>
    <mergeCell ref="F140:G140"/>
    <mergeCell ref="H140:I140"/>
    <mergeCell ref="B141:E141"/>
    <mergeCell ref="F141:G141"/>
    <mergeCell ref="H141:I141"/>
    <mergeCell ref="B138:E138"/>
    <mergeCell ref="F138:G138"/>
    <mergeCell ref="H138:I138"/>
    <mergeCell ref="B139:E139"/>
    <mergeCell ref="F139:G139"/>
    <mergeCell ref="H139:I139"/>
    <mergeCell ref="B136:E136"/>
    <mergeCell ref="F136:G136"/>
    <mergeCell ref="H136:I136"/>
    <mergeCell ref="B137:E137"/>
    <mergeCell ref="F137:G137"/>
    <mergeCell ref="H137:I137"/>
    <mergeCell ref="B134:E134"/>
    <mergeCell ref="F134:G134"/>
    <mergeCell ref="H134:I134"/>
    <mergeCell ref="B135:E135"/>
    <mergeCell ref="F135:G135"/>
    <mergeCell ref="H135:I135"/>
    <mergeCell ref="B132:E132"/>
    <mergeCell ref="F132:G132"/>
    <mergeCell ref="H132:I132"/>
    <mergeCell ref="B133:E133"/>
    <mergeCell ref="F133:G133"/>
    <mergeCell ref="H133:I133"/>
    <mergeCell ref="B130:E130"/>
    <mergeCell ref="F130:G130"/>
    <mergeCell ref="H130:I130"/>
    <mergeCell ref="B131:E131"/>
    <mergeCell ref="F131:G131"/>
    <mergeCell ref="H131:I131"/>
    <mergeCell ref="B128:E128"/>
    <mergeCell ref="F128:G128"/>
    <mergeCell ref="H128:I128"/>
    <mergeCell ref="B129:E129"/>
    <mergeCell ref="F129:G129"/>
    <mergeCell ref="H129:I129"/>
    <mergeCell ref="B126:E126"/>
    <mergeCell ref="F126:G126"/>
    <mergeCell ref="H126:I126"/>
    <mergeCell ref="B127:E127"/>
    <mergeCell ref="F127:G127"/>
    <mergeCell ref="H127:I127"/>
    <mergeCell ref="B124:E124"/>
    <mergeCell ref="F124:G124"/>
    <mergeCell ref="H124:I124"/>
    <mergeCell ref="B125:E125"/>
    <mergeCell ref="F125:G125"/>
    <mergeCell ref="H125:I125"/>
    <mergeCell ref="B122:E122"/>
    <mergeCell ref="F122:G122"/>
    <mergeCell ref="H122:I122"/>
    <mergeCell ref="B123:E123"/>
    <mergeCell ref="F123:G123"/>
    <mergeCell ref="H123:I123"/>
    <mergeCell ref="B120:E120"/>
    <mergeCell ref="F120:G120"/>
    <mergeCell ref="H120:I120"/>
    <mergeCell ref="B121:E121"/>
    <mergeCell ref="F121:G121"/>
    <mergeCell ref="H121:I121"/>
    <mergeCell ref="A115:I115"/>
    <mergeCell ref="A117:I117"/>
    <mergeCell ref="A118:A119"/>
    <mergeCell ref="B118:E119"/>
    <mergeCell ref="F118:G119"/>
    <mergeCell ref="H118:I119"/>
    <mergeCell ref="B77:E77"/>
    <mergeCell ref="F77:G77"/>
    <mergeCell ref="H77:I77"/>
    <mergeCell ref="B78:E78"/>
    <mergeCell ref="F78:G78"/>
    <mergeCell ref="H78:I78"/>
    <mergeCell ref="B75:E75"/>
    <mergeCell ref="F75:G75"/>
    <mergeCell ref="H75:I75"/>
    <mergeCell ref="B76:E76"/>
    <mergeCell ref="F76:G76"/>
    <mergeCell ref="H76:I76"/>
    <mergeCell ref="B73:E73"/>
    <mergeCell ref="F73:G73"/>
    <mergeCell ref="H73:I73"/>
    <mergeCell ref="B74:E74"/>
    <mergeCell ref="F74:G74"/>
    <mergeCell ref="H74:I74"/>
    <mergeCell ref="B71:E71"/>
    <mergeCell ref="F71:G71"/>
    <mergeCell ref="H71:I71"/>
    <mergeCell ref="B72:E72"/>
    <mergeCell ref="F72:G72"/>
    <mergeCell ref="H72:I72"/>
    <mergeCell ref="B69:E69"/>
    <mergeCell ref="F69:G69"/>
    <mergeCell ref="H69:I69"/>
    <mergeCell ref="B70:E70"/>
    <mergeCell ref="F70:G70"/>
    <mergeCell ref="H70:I70"/>
    <mergeCell ref="B67:E67"/>
    <mergeCell ref="F67:G67"/>
    <mergeCell ref="H67:I67"/>
    <mergeCell ref="B68:E68"/>
    <mergeCell ref="F68:G68"/>
    <mergeCell ref="H68:I68"/>
    <mergeCell ref="B66:E66"/>
    <mergeCell ref="F66:G66"/>
    <mergeCell ref="H66:I66"/>
    <mergeCell ref="A60:I60"/>
    <mergeCell ref="B62:E62"/>
    <mergeCell ref="F62:G62"/>
    <mergeCell ref="H62:I62"/>
    <mergeCell ref="B63:E63"/>
    <mergeCell ref="F63:G63"/>
    <mergeCell ref="H63:I63"/>
    <mergeCell ref="B54:E54"/>
    <mergeCell ref="F54:G54"/>
    <mergeCell ref="H54:I54"/>
    <mergeCell ref="B55:E55"/>
    <mergeCell ref="F55:G55"/>
    <mergeCell ref="H55:I55"/>
    <mergeCell ref="B52:E52"/>
    <mergeCell ref="F52:G52"/>
    <mergeCell ref="H52:I52"/>
    <mergeCell ref="B53:E53"/>
    <mergeCell ref="F53:G53"/>
    <mergeCell ref="H53:I53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B42:E42"/>
    <mergeCell ref="F42:G42"/>
    <mergeCell ref="H42:I42"/>
    <mergeCell ref="B43:E43"/>
    <mergeCell ref="F43:G43"/>
    <mergeCell ref="H43:I43"/>
    <mergeCell ref="B40:E40"/>
    <mergeCell ref="F40:G40"/>
    <mergeCell ref="H40:I40"/>
    <mergeCell ref="B41:E41"/>
    <mergeCell ref="F41:G41"/>
    <mergeCell ref="H41:I41"/>
    <mergeCell ref="B38:E38"/>
    <mergeCell ref="F38:G38"/>
    <mergeCell ref="H38:I38"/>
    <mergeCell ref="B39:E39"/>
    <mergeCell ref="F39:G39"/>
    <mergeCell ref="H39:I39"/>
    <mergeCell ref="B36:E36"/>
    <mergeCell ref="F36:G36"/>
    <mergeCell ref="H36:I36"/>
    <mergeCell ref="B37:E37"/>
    <mergeCell ref="F37:G37"/>
    <mergeCell ref="H37:I37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8:E28"/>
    <mergeCell ref="F28:G28"/>
    <mergeCell ref="H28:I28"/>
    <mergeCell ref="B29:E29"/>
    <mergeCell ref="F29:G29"/>
    <mergeCell ref="H29:I29"/>
    <mergeCell ref="B26:E26"/>
    <mergeCell ref="F26:G26"/>
    <mergeCell ref="H26:I26"/>
    <mergeCell ref="B27:E27"/>
    <mergeCell ref="F27:G27"/>
    <mergeCell ref="H27:I27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4:E14"/>
    <mergeCell ref="F14:G14"/>
    <mergeCell ref="H14:I14"/>
    <mergeCell ref="B15:E15"/>
    <mergeCell ref="F15:G15"/>
    <mergeCell ref="H15:I15"/>
    <mergeCell ref="B12:E12"/>
    <mergeCell ref="F12:G12"/>
    <mergeCell ref="H12:I12"/>
    <mergeCell ref="B13:E13"/>
    <mergeCell ref="F13:G13"/>
    <mergeCell ref="H13:I13"/>
    <mergeCell ref="B10:E10"/>
    <mergeCell ref="F10:G10"/>
    <mergeCell ref="H10:I10"/>
    <mergeCell ref="B11:E11"/>
    <mergeCell ref="F11:G11"/>
    <mergeCell ref="H11:I11"/>
    <mergeCell ref="B8:E8"/>
    <mergeCell ref="F8:G8"/>
    <mergeCell ref="H8:I8"/>
    <mergeCell ref="B9:E9"/>
    <mergeCell ref="F9:G9"/>
    <mergeCell ref="H9:I9"/>
    <mergeCell ref="A1:I1"/>
    <mergeCell ref="A2:I4"/>
    <mergeCell ref="A5:I5"/>
    <mergeCell ref="A6:A7"/>
    <mergeCell ref="B6:E7"/>
    <mergeCell ref="F6:G7"/>
    <mergeCell ref="H6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15" sqref="B15:E15"/>
    </sheetView>
  </sheetViews>
  <sheetFormatPr defaultColWidth="9.00390625" defaultRowHeight="12.75"/>
  <cols>
    <col min="1" max="1" width="8.375" style="0" customWidth="1"/>
    <col min="5" max="5" width="23.25390625" style="0" customWidth="1"/>
    <col min="7" max="7" width="1.12109375" style="0" customWidth="1"/>
    <col min="9" max="9" width="0.2421875" style="0" customWidth="1"/>
  </cols>
  <sheetData>
    <row r="1" spans="1:9" ht="15">
      <c r="A1" s="1279" t="s">
        <v>246</v>
      </c>
      <c r="B1" s="1279"/>
      <c r="C1" s="1279"/>
      <c r="D1" s="1279"/>
      <c r="E1" s="1279"/>
      <c r="F1" s="1279"/>
      <c r="G1" s="1279"/>
      <c r="H1" s="1279"/>
      <c r="I1" s="1279"/>
    </row>
    <row r="2" spans="1:9" ht="12.75">
      <c r="A2" s="529"/>
      <c r="B2" s="529"/>
      <c r="C2" s="529"/>
      <c r="D2" s="529"/>
      <c r="E2" s="529"/>
      <c r="F2" s="529"/>
      <c r="G2" s="529"/>
      <c r="H2" s="529"/>
      <c r="I2" s="529"/>
    </row>
    <row r="3" spans="1:9" ht="12.75">
      <c r="A3" s="529"/>
      <c r="B3" s="529"/>
      <c r="C3" s="529"/>
      <c r="D3" s="529"/>
      <c r="E3" s="529"/>
      <c r="F3" s="529"/>
      <c r="G3" s="529"/>
      <c r="H3" s="529"/>
      <c r="I3" s="529"/>
    </row>
    <row r="4" spans="1:9" ht="12.75">
      <c r="A4" s="1488" t="s">
        <v>1057</v>
      </c>
      <c r="B4" s="1488"/>
      <c r="C4" s="1488"/>
      <c r="D4" s="1488"/>
      <c r="E4" s="1488"/>
      <c r="F4" s="1488"/>
      <c r="G4" s="1488"/>
      <c r="H4" s="1488"/>
      <c r="I4" s="1488"/>
    </row>
    <row r="5" spans="1:9" ht="12.75">
      <c r="A5" s="1488"/>
      <c r="B5" s="1488"/>
      <c r="C5" s="1488"/>
      <c r="D5" s="1488"/>
      <c r="E5" s="1488"/>
      <c r="F5" s="1488"/>
      <c r="G5" s="1488"/>
      <c r="H5" s="1488"/>
      <c r="I5" s="1488"/>
    </row>
    <row r="6" spans="1:9" ht="12.75">
      <c r="A6" s="1489"/>
      <c r="B6" s="1489"/>
      <c r="C6" s="1489"/>
      <c r="D6" s="1489"/>
      <c r="E6" s="1489"/>
      <c r="F6" s="1489"/>
      <c r="G6" s="1489"/>
      <c r="H6" s="1489"/>
      <c r="I6" s="1489"/>
    </row>
    <row r="7" spans="1:9" ht="12.75">
      <c r="A7" s="544"/>
      <c r="B7" s="544"/>
      <c r="C7" s="544"/>
      <c r="D7" s="544"/>
      <c r="E7" s="544"/>
      <c r="F7" s="544"/>
      <c r="G7" s="544"/>
      <c r="H7" s="544"/>
      <c r="I7" s="544"/>
    </row>
    <row r="8" spans="1:9" ht="13.5" thickBot="1">
      <c r="A8" s="827" t="s">
        <v>719</v>
      </c>
      <c r="B8" s="827"/>
      <c r="C8" s="827"/>
      <c r="D8" s="827"/>
      <c r="E8" s="827"/>
      <c r="F8" s="827"/>
      <c r="G8" s="827"/>
      <c r="H8" s="827"/>
      <c r="I8" s="827"/>
    </row>
    <row r="9" spans="1:9" ht="13.5" thickBot="1">
      <c r="A9" s="545" t="s">
        <v>972</v>
      </c>
      <c r="B9" s="1490" t="s">
        <v>721</v>
      </c>
      <c r="C9" s="1490"/>
      <c r="D9" s="1490"/>
      <c r="E9" s="1490"/>
      <c r="F9" s="1491" t="s">
        <v>247</v>
      </c>
      <c r="G9" s="1492"/>
      <c r="H9" s="1490" t="s">
        <v>248</v>
      </c>
      <c r="I9" s="1492"/>
    </row>
    <row r="10" spans="1:9" ht="12.75">
      <c r="A10" s="546" t="s">
        <v>724</v>
      </c>
      <c r="B10" s="1493" t="s">
        <v>400</v>
      </c>
      <c r="C10" s="1494"/>
      <c r="D10" s="1494"/>
      <c r="E10" s="1495"/>
      <c r="F10" s="1496">
        <v>0</v>
      </c>
      <c r="G10" s="1497"/>
      <c r="H10" s="1496">
        <v>0</v>
      </c>
      <c r="I10" s="1497"/>
    </row>
    <row r="11" spans="1:9" ht="12.75">
      <c r="A11" s="549" t="s">
        <v>726</v>
      </c>
      <c r="B11" s="1150" t="s">
        <v>401</v>
      </c>
      <c r="C11" s="1155"/>
      <c r="D11" s="1155"/>
      <c r="E11" s="1498"/>
      <c r="F11" s="1496">
        <v>0</v>
      </c>
      <c r="G11" s="1497"/>
      <c r="H11" s="1496">
        <v>11333</v>
      </c>
      <c r="I11" s="1497"/>
    </row>
    <row r="12" spans="1:9" ht="12.75">
      <c r="A12" s="549" t="s">
        <v>738</v>
      </c>
      <c r="B12" s="1150" t="s">
        <v>402</v>
      </c>
      <c r="C12" s="997"/>
      <c r="D12" s="997"/>
      <c r="E12" s="1151"/>
      <c r="F12" s="1500">
        <v>0</v>
      </c>
      <c r="G12" s="1501"/>
      <c r="H12" s="548">
        <v>408</v>
      </c>
      <c r="I12" s="706"/>
    </row>
    <row r="13" spans="1:9" ht="12.75">
      <c r="A13" s="549" t="s">
        <v>752</v>
      </c>
      <c r="B13" s="1150" t="s">
        <v>403</v>
      </c>
      <c r="C13" s="1159"/>
      <c r="D13" s="1159"/>
      <c r="E13" s="1151"/>
      <c r="F13" s="1496">
        <v>1905</v>
      </c>
      <c r="G13" s="1497"/>
      <c r="H13" s="1496">
        <v>11741</v>
      </c>
      <c r="I13" s="1497"/>
    </row>
    <row r="14" spans="1:9" ht="12.75">
      <c r="A14" s="549" t="s">
        <v>754</v>
      </c>
      <c r="B14" s="1150" t="s">
        <v>404</v>
      </c>
      <c r="C14" s="997"/>
      <c r="D14" s="997"/>
      <c r="E14" s="1151"/>
      <c r="F14" s="1500">
        <v>0</v>
      </c>
      <c r="G14" s="1501"/>
      <c r="H14" s="548">
        <v>0</v>
      </c>
      <c r="I14" s="706"/>
    </row>
    <row r="15" spans="1:9" ht="12.75">
      <c r="A15" s="549" t="s">
        <v>757</v>
      </c>
      <c r="B15" s="1150" t="s">
        <v>405</v>
      </c>
      <c r="C15" s="997"/>
      <c r="D15" s="997"/>
      <c r="E15" s="1151"/>
      <c r="F15" s="1500">
        <v>0</v>
      </c>
      <c r="G15" s="1501"/>
      <c r="H15" s="548">
        <v>79072</v>
      </c>
      <c r="I15" s="706"/>
    </row>
    <row r="16" spans="1:9" ht="12.75">
      <c r="A16" s="549" t="s">
        <v>760</v>
      </c>
      <c r="B16" s="1150" t="s">
        <v>406</v>
      </c>
      <c r="C16" s="997"/>
      <c r="D16" s="997"/>
      <c r="E16" s="1151"/>
      <c r="F16" s="1500">
        <v>0</v>
      </c>
      <c r="G16" s="1501"/>
      <c r="H16" s="548">
        <v>-79072</v>
      </c>
      <c r="I16" s="706"/>
    </row>
    <row r="17" spans="1:9" ht="12.75">
      <c r="A17" s="549" t="s">
        <v>765</v>
      </c>
      <c r="B17" s="1499" t="s">
        <v>407</v>
      </c>
      <c r="C17" s="1159"/>
      <c r="D17" s="1159"/>
      <c r="E17" s="1151"/>
      <c r="F17" s="1496">
        <v>44649</v>
      </c>
      <c r="G17" s="1497"/>
      <c r="H17" s="1496">
        <v>61302</v>
      </c>
      <c r="I17" s="1497"/>
    </row>
    <row r="18" spans="1:9" ht="12.75">
      <c r="A18" s="549" t="s">
        <v>769</v>
      </c>
      <c r="B18" s="1502" t="s">
        <v>408</v>
      </c>
      <c r="C18" s="1503"/>
      <c r="D18" s="1503"/>
      <c r="E18" s="1504"/>
      <c r="F18" s="1496">
        <v>379</v>
      </c>
      <c r="G18" s="1497"/>
      <c r="H18" s="1496">
        <v>2653</v>
      </c>
      <c r="I18" s="1497"/>
    </row>
    <row r="19" spans="1:9" ht="12.75">
      <c r="A19" s="549" t="s">
        <v>774</v>
      </c>
      <c r="B19" s="1499" t="s">
        <v>409</v>
      </c>
      <c r="C19" s="1159"/>
      <c r="D19" s="1159"/>
      <c r="E19" s="1151"/>
      <c r="F19" s="1496">
        <v>0</v>
      </c>
      <c r="G19" s="1497"/>
      <c r="H19" s="1496">
        <v>0</v>
      </c>
      <c r="I19" s="1497"/>
    </row>
    <row r="20" spans="1:9" ht="12.75">
      <c r="A20" s="549" t="s">
        <v>776</v>
      </c>
      <c r="B20" s="1150" t="s">
        <v>410</v>
      </c>
      <c r="C20" s="1159"/>
      <c r="D20" s="1159"/>
      <c r="E20" s="1151"/>
      <c r="F20" s="1496">
        <v>199</v>
      </c>
      <c r="G20" s="1497"/>
      <c r="H20" s="1496">
        <v>63955</v>
      </c>
      <c r="I20" s="1497"/>
    </row>
    <row r="21" spans="1:9" ht="12.75">
      <c r="A21" s="549" t="s">
        <v>779</v>
      </c>
      <c r="B21" s="1502" t="s">
        <v>411</v>
      </c>
      <c r="C21" s="1503"/>
      <c r="D21" s="1503"/>
      <c r="E21" s="1504"/>
      <c r="F21" s="1496">
        <v>56134</v>
      </c>
      <c r="G21" s="1497"/>
      <c r="H21" s="1496">
        <v>53041</v>
      </c>
      <c r="I21" s="1497"/>
    </row>
    <row r="22" spans="1:9" ht="12.75">
      <c r="A22" s="549" t="s">
        <v>781</v>
      </c>
      <c r="B22" s="1502" t="s">
        <v>412</v>
      </c>
      <c r="C22" s="1503"/>
      <c r="D22" s="1503"/>
      <c r="E22" s="1504"/>
      <c r="F22" s="1496">
        <v>2618</v>
      </c>
      <c r="G22" s="1497"/>
      <c r="H22" s="1496">
        <v>1280</v>
      </c>
      <c r="I22" s="1497"/>
    </row>
    <row r="23" spans="1:9" ht="12.75">
      <c r="A23" s="549" t="s">
        <v>893</v>
      </c>
      <c r="B23" s="1502" t="s">
        <v>413</v>
      </c>
      <c r="C23" s="1503"/>
      <c r="D23" s="1503"/>
      <c r="E23" s="1504"/>
      <c r="F23" s="1496">
        <v>0</v>
      </c>
      <c r="G23" s="1497"/>
      <c r="H23" s="1496">
        <v>0</v>
      </c>
      <c r="I23" s="1497"/>
    </row>
    <row r="24" spans="1:9" ht="12.75">
      <c r="A24" s="549" t="s">
        <v>894</v>
      </c>
      <c r="B24" s="1505" t="s">
        <v>414</v>
      </c>
      <c r="C24" s="997"/>
      <c r="D24" s="997"/>
      <c r="E24" s="1151"/>
      <c r="F24" s="1500">
        <v>0</v>
      </c>
      <c r="G24" s="1501"/>
      <c r="H24" s="548">
        <v>54321</v>
      </c>
      <c r="I24" s="706"/>
    </row>
    <row r="25" spans="1:9" ht="12.75">
      <c r="A25" s="549" t="s">
        <v>895</v>
      </c>
      <c r="B25" s="1505" t="s">
        <v>415</v>
      </c>
      <c r="C25" s="997"/>
      <c r="D25" s="997"/>
      <c r="E25" s="1151"/>
      <c r="F25" s="1500">
        <v>-13724</v>
      </c>
      <c r="G25" s="1501"/>
      <c r="H25" s="548">
        <v>9634</v>
      </c>
      <c r="I25" s="706"/>
    </row>
    <row r="26" spans="1:9" ht="12.75">
      <c r="A26" s="549" t="s">
        <v>896</v>
      </c>
      <c r="B26" s="1505" t="s">
        <v>416</v>
      </c>
      <c r="C26" s="1503"/>
      <c r="D26" s="1503"/>
      <c r="E26" s="1504"/>
      <c r="F26" s="1496">
        <v>0</v>
      </c>
      <c r="G26" s="1497"/>
      <c r="H26" s="1496">
        <v>0</v>
      </c>
      <c r="I26" s="1497"/>
    </row>
    <row r="27" spans="1:9" ht="12.75">
      <c r="A27" s="549" t="s">
        <v>897</v>
      </c>
      <c r="B27" s="1150" t="s">
        <v>417</v>
      </c>
      <c r="C27" s="1159"/>
      <c r="D27" s="1159"/>
      <c r="E27" s="1151"/>
      <c r="F27" s="1496">
        <v>0</v>
      </c>
      <c r="G27" s="1497"/>
      <c r="H27" s="1496">
        <v>0</v>
      </c>
      <c r="I27" s="1497"/>
    </row>
    <row r="28" spans="1:9" ht="12.75">
      <c r="A28" s="549" t="s">
        <v>898</v>
      </c>
      <c r="B28" s="1150" t="s">
        <v>418</v>
      </c>
      <c r="C28" s="997"/>
      <c r="D28" s="997"/>
      <c r="E28" s="1151"/>
      <c r="F28" s="1500">
        <v>0</v>
      </c>
      <c r="G28" s="1501"/>
      <c r="H28" s="548">
        <v>0</v>
      </c>
      <c r="I28" s="706"/>
    </row>
    <row r="29" spans="1:9" ht="12.75">
      <c r="A29" s="549" t="s">
        <v>899</v>
      </c>
      <c r="B29" s="1150" t="s">
        <v>419</v>
      </c>
      <c r="C29" s="997"/>
      <c r="D29" s="997"/>
      <c r="E29" s="1151"/>
      <c r="F29" s="1500">
        <v>0</v>
      </c>
      <c r="G29" s="1501"/>
      <c r="H29" s="548">
        <v>0</v>
      </c>
      <c r="I29" s="706"/>
    </row>
    <row r="30" spans="1:9" ht="12.75">
      <c r="A30" s="549" t="s">
        <v>900</v>
      </c>
      <c r="B30" s="1506" t="s">
        <v>420</v>
      </c>
      <c r="C30" s="1507"/>
      <c r="D30" s="1507"/>
      <c r="E30" s="1508"/>
      <c r="F30" s="1509">
        <v>-11819</v>
      </c>
      <c r="G30" s="1510"/>
      <c r="H30" s="1509">
        <v>-57697</v>
      </c>
      <c r="I30" s="1510"/>
    </row>
    <row r="31" spans="1:9" ht="12.75">
      <c r="A31" s="549" t="s">
        <v>901</v>
      </c>
      <c r="B31" s="1150" t="s">
        <v>421</v>
      </c>
      <c r="C31" s="1159"/>
      <c r="D31" s="1159"/>
      <c r="E31" s="1151"/>
      <c r="F31" s="1496">
        <v>0</v>
      </c>
      <c r="G31" s="1497"/>
      <c r="H31" s="1496">
        <v>0</v>
      </c>
      <c r="I31" s="1497"/>
    </row>
    <row r="32" spans="1:9" ht="12.75">
      <c r="A32" s="549" t="s">
        <v>902</v>
      </c>
      <c r="B32" s="1505" t="s">
        <v>422</v>
      </c>
      <c r="C32" s="1503"/>
      <c r="D32" s="1503"/>
      <c r="E32" s="1504"/>
      <c r="F32" s="1496">
        <v>-13488</v>
      </c>
      <c r="G32" s="1497"/>
      <c r="H32" s="1496">
        <v>-11355</v>
      </c>
      <c r="I32" s="1497"/>
    </row>
    <row r="33" spans="1:9" ht="12.75">
      <c r="A33" s="549" t="s">
        <v>133</v>
      </c>
      <c r="B33" s="1150" t="s">
        <v>423</v>
      </c>
      <c r="C33" s="1155"/>
      <c r="D33" s="1155"/>
      <c r="E33" s="1498"/>
      <c r="F33" s="1496">
        <v>0</v>
      </c>
      <c r="G33" s="1497"/>
      <c r="H33" s="1496">
        <v>0</v>
      </c>
      <c r="I33" s="1497"/>
    </row>
    <row r="34" spans="1:9" ht="12.75">
      <c r="A34" s="549" t="s">
        <v>134</v>
      </c>
      <c r="B34" s="1150" t="s">
        <v>424</v>
      </c>
      <c r="C34" s="1159"/>
      <c r="D34" s="1159"/>
      <c r="E34" s="1151"/>
      <c r="F34" s="1496">
        <v>13639</v>
      </c>
      <c r="G34" s="1497"/>
      <c r="H34" s="1496">
        <v>4156</v>
      </c>
      <c r="I34" s="1497"/>
    </row>
    <row r="35" spans="1:9" ht="12.75">
      <c r="A35" s="549" t="s">
        <v>135</v>
      </c>
      <c r="B35" s="1150" t="s">
        <v>425</v>
      </c>
      <c r="C35" s="997"/>
      <c r="D35" s="997"/>
      <c r="E35" s="1151"/>
      <c r="F35" s="1500">
        <v>0</v>
      </c>
      <c r="G35" s="1501"/>
      <c r="H35" s="548">
        <v>-7199</v>
      </c>
      <c r="I35" s="706"/>
    </row>
    <row r="36" spans="1:9" ht="12.75">
      <c r="A36" s="549" t="s">
        <v>136</v>
      </c>
      <c r="B36" s="1150" t="s">
        <v>426</v>
      </c>
      <c r="C36" s="1159"/>
      <c r="D36" s="1159"/>
      <c r="E36" s="1151"/>
      <c r="F36" s="1496">
        <v>0</v>
      </c>
      <c r="G36" s="1497"/>
      <c r="H36" s="1496">
        <v>0</v>
      </c>
      <c r="I36" s="1497"/>
    </row>
    <row r="37" spans="1:9" ht="12.75">
      <c r="A37" s="549" t="s">
        <v>137</v>
      </c>
      <c r="B37" s="1505" t="s">
        <v>427</v>
      </c>
      <c r="C37" s="1503"/>
      <c r="D37" s="1503"/>
      <c r="E37" s="1504"/>
      <c r="F37" s="1496">
        <v>-11649</v>
      </c>
      <c r="G37" s="1497"/>
      <c r="H37" s="1496">
        <v>-64896</v>
      </c>
      <c r="I37" s="1497"/>
    </row>
    <row r="38" spans="1:9" ht="12.75">
      <c r="A38" s="549" t="s">
        <v>504</v>
      </c>
      <c r="B38" s="1150" t="s">
        <v>428</v>
      </c>
      <c r="C38" s="1159"/>
      <c r="D38" s="1159"/>
      <c r="E38" s="1151"/>
      <c r="F38" s="1496">
        <v>0</v>
      </c>
      <c r="G38" s="1497"/>
      <c r="H38" s="1496">
        <v>0</v>
      </c>
      <c r="I38" s="1497"/>
    </row>
    <row r="39" spans="1:9" ht="12.75">
      <c r="A39" s="549" t="s">
        <v>506</v>
      </c>
      <c r="B39" s="1505" t="s">
        <v>429</v>
      </c>
      <c r="C39" s="1503"/>
      <c r="D39" s="1503"/>
      <c r="E39" s="1504"/>
      <c r="F39" s="1496">
        <v>0</v>
      </c>
      <c r="G39" s="1497"/>
      <c r="H39" s="1496">
        <v>0</v>
      </c>
      <c r="I39" s="1497"/>
    </row>
    <row r="40" spans="1:9" ht="12.75">
      <c r="A40" s="549" t="s">
        <v>138</v>
      </c>
      <c r="B40" s="1150" t="s">
        <v>430</v>
      </c>
      <c r="C40" s="1159"/>
      <c r="D40" s="1159"/>
      <c r="E40" s="1151"/>
      <c r="F40" s="1496">
        <v>-11649</v>
      </c>
      <c r="G40" s="1497"/>
      <c r="H40" s="1496">
        <v>-64896</v>
      </c>
      <c r="I40" s="1497"/>
    </row>
    <row r="41" spans="1:9" ht="12.75">
      <c r="A41" s="549" t="s">
        <v>139</v>
      </c>
      <c r="B41" s="1150" t="s">
        <v>431</v>
      </c>
      <c r="C41" s="1159"/>
      <c r="D41" s="1159"/>
      <c r="E41" s="1151"/>
      <c r="F41" s="1496">
        <v>0</v>
      </c>
      <c r="G41" s="1497"/>
      <c r="H41" s="1496">
        <v>0</v>
      </c>
      <c r="I41" s="1497"/>
    </row>
    <row r="42" spans="1:9" ht="12.75">
      <c r="A42" s="549" t="s">
        <v>140</v>
      </c>
      <c r="B42" s="1150" t="s">
        <v>432</v>
      </c>
      <c r="C42" s="1159"/>
      <c r="D42" s="1159"/>
      <c r="E42" s="1151"/>
      <c r="F42" s="1496">
        <v>2449</v>
      </c>
      <c r="G42" s="1497"/>
      <c r="H42" s="1496">
        <v>-64896</v>
      </c>
      <c r="I42" s="1497"/>
    </row>
    <row r="43" spans="1:9" ht="12.75">
      <c r="A43" s="549" t="s">
        <v>141</v>
      </c>
      <c r="B43" s="1150" t="s">
        <v>433</v>
      </c>
      <c r="C43" s="997"/>
      <c r="D43" s="997"/>
      <c r="E43" s="1151"/>
      <c r="F43" s="1500">
        <v>0</v>
      </c>
      <c r="G43" s="1501"/>
      <c r="H43" s="548">
        <v>0</v>
      </c>
      <c r="I43" s="706"/>
    </row>
    <row r="44" spans="1:9" ht="12.75">
      <c r="A44" s="549" t="s">
        <v>142</v>
      </c>
      <c r="B44" s="1150" t="s">
        <v>434</v>
      </c>
      <c r="C44" s="997"/>
      <c r="D44" s="997"/>
      <c r="E44" s="1151"/>
      <c r="F44" s="1500">
        <v>0</v>
      </c>
      <c r="G44" s="1501"/>
      <c r="H44" s="548">
        <v>1921</v>
      </c>
      <c r="I44" s="706"/>
    </row>
    <row r="45" spans="1:9" ht="12.75">
      <c r="A45" s="549" t="s">
        <v>143</v>
      </c>
      <c r="B45" s="1150" t="s">
        <v>435</v>
      </c>
      <c r="C45" s="997"/>
      <c r="D45" s="997"/>
      <c r="E45" s="1151"/>
      <c r="F45" s="1500">
        <v>0</v>
      </c>
      <c r="G45" s="1501"/>
      <c r="H45" s="548">
        <v>0</v>
      </c>
      <c r="I45" s="706"/>
    </row>
    <row r="46" spans="1:9" ht="12.75">
      <c r="A46" s="549" t="s">
        <v>593</v>
      </c>
      <c r="B46" s="1150" t="s">
        <v>436</v>
      </c>
      <c r="C46" s="997"/>
      <c r="D46" s="997"/>
      <c r="E46" s="1151"/>
      <c r="F46" s="1500">
        <v>0</v>
      </c>
      <c r="G46" s="1501"/>
      <c r="H46" s="548">
        <v>0</v>
      </c>
      <c r="I46" s="706"/>
    </row>
    <row r="47" spans="1:9" ht="13.5" thickBot="1">
      <c r="A47" s="552" t="s">
        <v>144</v>
      </c>
      <c r="B47" s="1511" t="s">
        <v>437</v>
      </c>
      <c r="C47" s="1512"/>
      <c r="D47" s="1512"/>
      <c r="E47" s="1513"/>
      <c r="F47" s="1514">
        <v>0</v>
      </c>
      <c r="G47" s="1515"/>
      <c r="H47" s="1514">
        <v>0</v>
      </c>
      <c r="I47" s="1515"/>
    </row>
  </sheetData>
  <sheetProtection/>
  <mergeCells count="107">
    <mergeCell ref="B29:E29"/>
    <mergeCell ref="F29:G29"/>
    <mergeCell ref="B44:E44"/>
    <mergeCell ref="B45:E45"/>
    <mergeCell ref="B46:E46"/>
    <mergeCell ref="F43:G43"/>
    <mergeCell ref="F44:G44"/>
    <mergeCell ref="F45:G45"/>
    <mergeCell ref="F46:G46"/>
    <mergeCell ref="B24:E24"/>
    <mergeCell ref="F24:G24"/>
    <mergeCell ref="B25:E25"/>
    <mergeCell ref="F25:G25"/>
    <mergeCell ref="B28:E28"/>
    <mergeCell ref="F28:G28"/>
    <mergeCell ref="B12:E12"/>
    <mergeCell ref="F12:G12"/>
    <mergeCell ref="B14:E14"/>
    <mergeCell ref="B15:E15"/>
    <mergeCell ref="F14:G14"/>
    <mergeCell ref="F15:G15"/>
    <mergeCell ref="B13:E13"/>
    <mergeCell ref="F13:G13"/>
    <mergeCell ref="B47:E47"/>
    <mergeCell ref="F47:G47"/>
    <mergeCell ref="H47:I47"/>
    <mergeCell ref="B41:E41"/>
    <mergeCell ref="F41:G41"/>
    <mergeCell ref="H41:I41"/>
    <mergeCell ref="B42:E42"/>
    <mergeCell ref="F42:G42"/>
    <mergeCell ref="H42:I42"/>
    <mergeCell ref="B43:E43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B34:E34"/>
    <mergeCell ref="F34:G34"/>
    <mergeCell ref="H34:I34"/>
    <mergeCell ref="B36:E36"/>
    <mergeCell ref="F36:G36"/>
    <mergeCell ref="H36:I36"/>
    <mergeCell ref="B35:E35"/>
    <mergeCell ref="F35:G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6:E26"/>
    <mergeCell ref="F26:G26"/>
    <mergeCell ref="H26:I26"/>
    <mergeCell ref="B27:E27"/>
    <mergeCell ref="F27:G27"/>
    <mergeCell ref="H27:I27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H13:I13"/>
    <mergeCell ref="B17:E17"/>
    <mergeCell ref="F17:G17"/>
    <mergeCell ref="H17:I17"/>
    <mergeCell ref="B16:E16"/>
    <mergeCell ref="F16:G16"/>
    <mergeCell ref="B10:E10"/>
    <mergeCell ref="F10:G10"/>
    <mergeCell ref="H10:I10"/>
    <mergeCell ref="B11:E11"/>
    <mergeCell ref="F11:G11"/>
    <mergeCell ref="H11:I11"/>
    <mergeCell ref="A1:I1"/>
    <mergeCell ref="A4:I6"/>
    <mergeCell ref="A8:I8"/>
    <mergeCell ref="B9:E9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D11" sqref="D11:D14"/>
    </sheetView>
  </sheetViews>
  <sheetFormatPr defaultColWidth="9.00390625" defaultRowHeight="12.75"/>
  <cols>
    <col min="2" max="2" width="15.25390625" style="0" customWidth="1"/>
    <col min="3" max="3" width="11.625" style="0" customWidth="1"/>
    <col min="4" max="5" width="12.125" style="0" customWidth="1"/>
    <col min="6" max="6" width="10.875" style="0" customWidth="1"/>
    <col min="8" max="8" width="2.75390625" style="0" customWidth="1"/>
  </cols>
  <sheetData>
    <row r="2" spans="1:9" ht="15">
      <c r="A2" s="829" t="s">
        <v>250</v>
      </c>
      <c r="B2" s="829"/>
      <c r="C2" s="829"/>
      <c r="D2" s="829"/>
      <c r="E2" s="829"/>
      <c r="F2" s="829"/>
      <c r="G2" s="829"/>
      <c r="H2" s="829"/>
      <c r="I2" s="479"/>
    </row>
    <row r="3" spans="1:9" ht="12.75">
      <c r="A3" s="529"/>
      <c r="B3" s="529"/>
      <c r="C3" s="529"/>
      <c r="D3" s="529"/>
      <c r="E3" s="529"/>
      <c r="F3" s="529"/>
      <c r="G3" s="529"/>
      <c r="H3" s="529"/>
      <c r="I3" s="479"/>
    </row>
    <row r="4" spans="1:9" ht="12.75">
      <c r="A4" s="529"/>
      <c r="B4" s="529"/>
      <c r="C4" s="529"/>
      <c r="D4" s="529"/>
      <c r="E4" s="529"/>
      <c r="F4" s="529"/>
      <c r="G4" s="529"/>
      <c r="H4" s="529"/>
      <c r="I4" s="479"/>
    </row>
    <row r="5" spans="1:9" ht="12.75">
      <c r="A5" s="1436" t="s">
        <v>1058</v>
      </c>
      <c r="B5" s="1436"/>
      <c r="C5" s="1436"/>
      <c r="D5" s="1436"/>
      <c r="E5" s="1436"/>
      <c r="F5" s="1436"/>
      <c r="G5" s="1436"/>
      <c r="H5" s="1436"/>
      <c r="I5" s="479"/>
    </row>
    <row r="6" spans="1:9" ht="12.75">
      <c r="A6" s="1436"/>
      <c r="B6" s="1436"/>
      <c r="C6" s="1436"/>
      <c r="D6" s="1436"/>
      <c r="E6" s="1436"/>
      <c r="F6" s="1436"/>
      <c r="G6" s="1436"/>
      <c r="H6" s="1436"/>
      <c r="I6" s="479"/>
    </row>
    <row r="7" spans="1:9" ht="12.75">
      <c r="A7" s="1436"/>
      <c r="B7" s="1436"/>
      <c r="C7" s="1436"/>
      <c r="D7" s="1436"/>
      <c r="E7" s="1436"/>
      <c r="F7" s="1436"/>
      <c r="G7" s="1436"/>
      <c r="H7" s="1436"/>
      <c r="I7" s="479"/>
    </row>
    <row r="8" spans="1:9" ht="12.75">
      <c r="A8" s="529"/>
      <c r="B8" s="529"/>
      <c r="C8" s="529"/>
      <c r="D8" s="529"/>
      <c r="E8" s="529"/>
      <c r="F8" s="529"/>
      <c r="G8" s="529"/>
      <c r="H8" s="529"/>
      <c r="I8" s="479"/>
    </row>
    <row r="9" spans="1:9" ht="12.75">
      <c r="A9" s="529"/>
      <c r="B9" s="529"/>
      <c r="C9" s="529"/>
      <c r="D9" s="529"/>
      <c r="E9" s="529"/>
      <c r="F9" s="529"/>
      <c r="G9" s="529"/>
      <c r="H9" s="529"/>
      <c r="I9" s="479"/>
    </row>
    <row r="10" spans="1:8" ht="13.5" thickBot="1">
      <c r="A10" s="827" t="s">
        <v>719</v>
      </c>
      <c r="B10" s="827"/>
      <c r="C10" s="827"/>
      <c r="D10" s="827"/>
      <c r="E10" s="827"/>
      <c r="F10" s="827"/>
      <c r="G10" s="827"/>
      <c r="H10" s="827"/>
    </row>
    <row r="11" spans="1:8" ht="12.75">
      <c r="A11" s="1516" t="s">
        <v>721</v>
      </c>
      <c r="B11" s="1517"/>
      <c r="C11" s="1521" t="s">
        <v>251</v>
      </c>
      <c r="D11" s="1521" t="s">
        <v>252</v>
      </c>
      <c r="E11" s="1525" t="s">
        <v>891</v>
      </c>
      <c r="F11" s="1521" t="s">
        <v>929</v>
      </c>
      <c r="G11" s="1517" t="s">
        <v>438</v>
      </c>
      <c r="H11" s="1528"/>
    </row>
    <row r="12" spans="1:8" ht="12.75">
      <c r="A12" s="1518"/>
      <c r="B12" s="1519"/>
      <c r="C12" s="1522"/>
      <c r="D12" s="1522"/>
      <c r="E12" s="1526"/>
      <c r="F12" s="1522"/>
      <c r="G12" s="1519"/>
      <c r="H12" s="1529"/>
    </row>
    <row r="13" spans="1:8" ht="12.75">
      <c r="A13" s="1518"/>
      <c r="B13" s="1519"/>
      <c r="C13" s="1522"/>
      <c r="D13" s="1522"/>
      <c r="E13" s="1526"/>
      <c r="F13" s="1522"/>
      <c r="G13" s="1519"/>
      <c r="H13" s="1529"/>
    </row>
    <row r="14" spans="1:8" ht="13.5" thickBot="1">
      <c r="A14" s="1520"/>
      <c r="B14" s="1472"/>
      <c r="C14" s="1523"/>
      <c r="D14" s="1524"/>
      <c r="E14" s="1527"/>
      <c r="F14" s="1524"/>
      <c r="G14" s="1530"/>
      <c r="H14" s="1531"/>
    </row>
    <row r="15" spans="1:8" ht="12.75">
      <c r="A15" s="1532" t="s">
        <v>253</v>
      </c>
      <c r="B15" s="1533"/>
      <c r="C15" s="554">
        <v>-61731</v>
      </c>
      <c r="D15" s="554">
        <v>1305</v>
      </c>
      <c r="E15" s="555">
        <v>2502</v>
      </c>
      <c r="F15" s="554">
        <v>227</v>
      </c>
      <c r="G15" s="1534">
        <v>-57697</v>
      </c>
      <c r="H15" s="1535"/>
    </row>
    <row r="16" spans="1:8" ht="12.75">
      <c r="A16" s="1536" t="s">
        <v>254</v>
      </c>
      <c r="B16" s="1155"/>
      <c r="C16" s="556">
        <v>3008</v>
      </c>
      <c r="D16" s="556">
        <v>0</v>
      </c>
      <c r="E16" s="557">
        <v>-2594</v>
      </c>
      <c r="F16" s="556">
        <v>-414</v>
      </c>
      <c r="G16" s="1537">
        <v>0</v>
      </c>
      <c r="H16" s="1538"/>
    </row>
    <row r="17" spans="1:8" ht="12.75">
      <c r="A17" s="1536" t="s">
        <v>255</v>
      </c>
      <c r="B17" s="1155"/>
      <c r="C17" s="556">
        <v>-11355</v>
      </c>
      <c r="D17" s="556">
        <v>0</v>
      </c>
      <c r="E17" s="557">
        <v>0</v>
      </c>
      <c r="F17" s="556">
        <v>0</v>
      </c>
      <c r="G17" s="1539">
        <v>-11355</v>
      </c>
      <c r="H17" s="1540"/>
    </row>
    <row r="18" spans="1:8" ht="12.75">
      <c r="A18" s="1536" t="s">
        <v>256</v>
      </c>
      <c r="B18" s="1155"/>
      <c r="C18" s="556">
        <v>-616</v>
      </c>
      <c r="D18" s="556">
        <v>616</v>
      </c>
      <c r="E18" s="557">
        <v>0</v>
      </c>
      <c r="F18" s="556">
        <v>0</v>
      </c>
      <c r="G18" s="1537">
        <v>0</v>
      </c>
      <c r="H18" s="1538"/>
    </row>
    <row r="19" spans="1:8" ht="12.75">
      <c r="A19" s="1536" t="s">
        <v>257</v>
      </c>
      <c r="B19" s="1151"/>
      <c r="C19" s="556">
        <v>4156</v>
      </c>
      <c r="D19" s="556"/>
      <c r="E19" s="557"/>
      <c r="F19" s="556"/>
      <c r="G19" s="1542">
        <v>4156</v>
      </c>
      <c r="H19" s="1538"/>
    </row>
    <row r="20" spans="1:8" ht="12.75">
      <c r="A20" s="1536"/>
      <c r="B20" s="1155"/>
      <c r="C20" s="556"/>
      <c r="D20" s="556"/>
      <c r="E20" s="557"/>
      <c r="F20" s="556"/>
      <c r="G20" s="1549"/>
      <c r="H20" s="1550"/>
    </row>
    <row r="21" spans="1:8" ht="12.75">
      <c r="A21" s="1536"/>
      <c r="B21" s="1155"/>
      <c r="C21" s="556"/>
      <c r="D21" s="559"/>
      <c r="E21" s="483"/>
      <c r="F21" s="559"/>
      <c r="G21" s="1159"/>
      <c r="H21" s="1501"/>
    </row>
    <row r="22" spans="1:8" ht="12.75">
      <c r="A22" s="1543" t="s">
        <v>258</v>
      </c>
      <c r="B22" s="1544"/>
      <c r="C22" s="561">
        <v>-66538</v>
      </c>
      <c r="D22" s="561">
        <v>1921</v>
      </c>
      <c r="E22" s="562">
        <v>-92</v>
      </c>
      <c r="F22" s="561">
        <v>-187</v>
      </c>
      <c r="G22" s="1545">
        <v>-64896</v>
      </c>
      <c r="H22" s="1546"/>
    </row>
    <row r="23" spans="1:8" ht="13.5" thickBot="1">
      <c r="A23" s="1547"/>
      <c r="B23" s="1548"/>
      <c r="C23" s="563"/>
      <c r="D23" s="564"/>
      <c r="E23" s="565"/>
      <c r="F23" s="564"/>
      <c r="G23" s="565"/>
      <c r="H23" s="566"/>
    </row>
    <row r="24" spans="1:3" ht="12.75">
      <c r="A24" s="1541"/>
      <c r="B24" s="1541"/>
      <c r="C24" s="567"/>
    </row>
    <row r="25" spans="1:3" ht="12.75">
      <c r="A25" s="1541"/>
      <c r="B25" s="1541"/>
      <c r="C25" s="567"/>
    </row>
  </sheetData>
  <sheetProtection/>
  <mergeCells count="28">
    <mergeCell ref="A25:B25"/>
    <mergeCell ref="A19:B19"/>
    <mergeCell ref="G19:H19"/>
    <mergeCell ref="A22:B22"/>
    <mergeCell ref="G22:H22"/>
    <mergeCell ref="A23:B23"/>
    <mergeCell ref="A24:B24"/>
    <mergeCell ref="A20:B20"/>
    <mergeCell ref="G20:H20"/>
    <mergeCell ref="A21:B21"/>
    <mergeCell ref="A15:B15"/>
    <mergeCell ref="G15:H15"/>
    <mergeCell ref="A16:B16"/>
    <mergeCell ref="G16:H16"/>
    <mergeCell ref="G21:H21"/>
    <mergeCell ref="A17:B17"/>
    <mergeCell ref="G17:H17"/>
    <mergeCell ref="A18:B18"/>
    <mergeCell ref="G18:H18"/>
    <mergeCell ref="A2:H2"/>
    <mergeCell ref="A5:H7"/>
    <mergeCell ref="A10:H10"/>
    <mergeCell ref="A11:B14"/>
    <mergeCell ref="C11:C14"/>
    <mergeCell ref="D11:D14"/>
    <mergeCell ref="E11:E14"/>
    <mergeCell ref="F11:F14"/>
    <mergeCell ref="G11:H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8" sqref="B8:E9"/>
    </sheetView>
  </sheetViews>
  <sheetFormatPr defaultColWidth="9.00390625" defaultRowHeight="12.75"/>
  <cols>
    <col min="1" max="1" width="3.75390625" style="1" customWidth="1"/>
    <col min="2" max="3" width="9.125" style="1" customWidth="1"/>
    <col min="4" max="4" width="12.875" style="1" customWidth="1"/>
    <col min="5" max="5" width="15.00390625" style="1" customWidth="1"/>
    <col min="6" max="8" width="12.25390625" style="1" customWidth="1"/>
    <col min="9" max="9" width="10.75390625" style="1" customWidth="1"/>
    <col min="10" max="16384" width="9.125" style="1" customWidth="1"/>
  </cols>
  <sheetData>
    <row r="1" spans="6:9" ht="15">
      <c r="F1" s="900" t="s">
        <v>946</v>
      </c>
      <c r="G1" s="900"/>
      <c r="H1" s="900"/>
      <c r="I1" s="900"/>
    </row>
    <row r="2" spans="6:9" ht="12.75">
      <c r="F2" s="2"/>
      <c r="G2" s="2"/>
      <c r="H2" s="2"/>
      <c r="I2" s="2"/>
    </row>
    <row r="3" ht="12.75">
      <c r="I3" s="3"/>
    </row>
    <row r="4" spans="1:9" ht="12.75">
      <c r="A4" s="901" t="s">
        <v>1051</v>
      </c>
      <c r="B4" s="901"/>
      <c r="C4" s="901"/>
      <c r="D4" s="901"/>
      <c r="E4" s="901"/>
      <c r="F4" s="901"/>
      <c r="G4" s="901"/>
      <c r="H4" s="901"/>
      <c r="I4" s="901"/>
    </row>
    <row r="5" spans="1:9" ht="29.25" customHeight="1">
      <c r="A5" s="952" t="s">
        <v>709</v>
      </c>
      <c r="B5" s="953"/>
      <c r="C5" s="953"/>
      <c r="D5" s="953"/>
      <c r="E5" s="953"/>
      <c r="F5" s="953"/>
      <c r="G5" s="953"/>
      <c r="H5" s="953"/>
      <c r="I5" s="953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6:9" ht="13.5" thickBot="1">
      <c r="F7" s="951" t="s">
        <v>719</v>
      </c>
      <c r="G7" s="951"/>
      <c r="H7" s="951"/>
      <c r="I7" s="951"/>
    </row>
    <row r="8" spans="1:9" ht="13.5" customHeight="1" thickTop="1">
      <c r="A8" s="935" t="s">
        <v>720</v>
      </c>
      <c r="B8" s="937" t="s">
        <v>721</v>
      </c>
      <c r="C8" s="937"/>
      <c r="D8" s="937"/>
      <c r="E8" s="937"/>
      <c r="F8" s="946" t="s">
        <v>1035</v>
      </c>
      <c r="G8" s="946" t="s">
        <v>717</v>
      </c>
      <c r="H8" s="946" t="s">
        <v>718</v>
      </c>
      <c r="I8" s="866" t="s">
        <v>949</v>
      </c>
    </row>
    <row r="9" spans="1:9" ht="13.5" thickBot="1">
      <c r="A9" s="936"/>
      <c r="B9" s="938"/>
      <c r="C9" s="938"/>
      <c r="D9" s="938"/>
      <c r="E9" s="938"/>
      <c r="F9" s="947"/>
      <c r="G9" s="948"/>
      <c r="H9" s="948"/>
      <c r="I9" s="867"/>
    </row>
    <row r="10" spans="1:9" ht="16.5" customHeight="1" thickBot="1">
      <c r="A10" s="5"/>
      <c r="B10" s="916" t="s">
        <v>722</v>
      </c>
      <c r="C10" s="916"/>
      <c r="D10" s="916"/>
      <c r="E10" s="916"/>
      <c r="F10" s="6"/>
      <c r="G10" s="194"/>
      <c r="H10" s="194"/>
      <c r="I10" s="7"/>
    </row>
    <row r="11" spans="1:9" ht="16.5" customHeight="1">
      <c r="A11" s="8" t="s">
        <v>808</v>
      </c>
      <c r="B11" s="942" t="s">
        <v>723</v>
      </c>
      <c r="C11" s="942"/>
      <c r="D11" s="942"/>
      <c r="E11" s="942"/>
      <c r="F11" s="164">
        <v>1198643</v>
      </c>
      <c r="G11" s="164">
        <v>656094</v>
      </c>
      <c r="H11" s="164">
        <v>659817</v>
      </c>
      <c r="I11" s="351">
        <f aca="true" t="shared" si="0" ref="I11:I16">H11/G11*100</f>
        <v>100.56744917648996</v>
      </c>
    </row>
    <row r="12" spans="1:9" ht="12.75">
      <c r="A12" s="9" t="s">
        <v>809</v>
      </c>
      <c r="B12" s="917" t="s">
        <v>737</v>
      </c>
      <c r="C12" s="918"/>
      <c r="D12" s="918"/>
      <c r="E12" s="919"/>
      <c r="F12" s="165">
        <v>90875</v>
      </c>
      <c r="G12" s="165">
        <v>867336</v>
      </c>
      <c r="H12" s="165">
        <v>867336</v>
      </c>
      <c r="I12" s="352">
        <f t="shared" si="0"/>
        <v>100</v>
      </c>
    </row>
    <row r="13" spans="1:9" ht="12.75" customHeight="1">
      <c r="A13" s="10" t="s">
        <v>810</v>
      </c>
      <c r="B13" s="939" t="s">
        <v>751</v>
      </c>
      <c r="C13" s="940"/>
      <c r="D13" s="940"/>
      <c r="E13" s="941"/>
      <c r="F13" s="165">
        <v>16697</v>
      </c>
      <c r="G13" s="165">
        <v>21435</v>
      </c>
      <c r="H13" s="165">
        <v>10165</v>
      </c>
      <c r="I13" s="352">
        <f t="shared" si="0"/>
        <v>47.42243993468626</v>
      </c>
    </row>
    <row r="14" spans="1:9" ht="12.75">
      <c r="A14" s="11" t="s">
        <v>811</v>
      </c>
      <c r="B14" s="917" t="s">
        <v>911</v>
      </c>
      <c r="C14" s="918"/>
      <c r="D14" s="918"/>
      <c r="E14" s="919"/>
      <c r="F14" s="165">
        <v>19688</v>
      </c>
      <c r="G14" s="165">
        <v>18968</v>
      </c>
      <c r="H14" s="165">
        <v>18968</v>
      </c>
      <c r="I14" s="352">
        <f t="shared" si="0"/>
        <v>100</v>
      </c>
    </row>
    <row r="15" spans="1:9" ht="12.75">
      <c r="A15" s="11" t="s">
        <v>812</v>
      </c>
      <c r="B15" s="917" t="s">
        <v>912</v>
      </c>
      <c r="C15" s="918"/>
      <c r="D15" s="918"/>
      <c r="E15" s="919"/>
      <c r="F15" s="165">
        <v>78088</v>
      </c>
      <c r="G15" s="165">
        <v>124160</v>
      </c>
      <c r="H15" s="165">
        <v>116556</v>
      </c>
      <c r="I15" s="352">
        <f t="shared" si="0"/>
        <v>93.87564432989691</v>
      </c>
    </row>
    <row r="16" spans="1:9" ht="12.75" customHeight="1">
      <c r="A16" s="12" t="s">
        <v>814</v>
      </c>
      <c r="B16" s="932" t="s">
        <v>813</v>
      </c>
      <c r="C16" s="933"/>
      <c r="D16" s="933"/>
      <c r="E16" s="934"/>
      <c r="F16" s="943">
        <v>3574</v>
      </c>
      <c r="G16" s="949">
        <v>3574</v>
      </c>
      <c r="H16" s="949">
        <v>3956</v>
      </c>
      <c r="I16" s="944">
        <f t="shared" si="0"/>
        <v>110.688304420817</v>
      </c>
    </row>
    <row r="17" spans="1:9" ht="13.5" customHeight="1">
      <c r="A17" s="13"/>
      <c r="B17" s="922" t="s">
        <v>768</v>
      </c>
      <c r="C17" s="923"/>
      <c r="D17" s="923"/>
      <c r="E17" s="924"/>
      <c r="F17" s="943"/>
      <c r="G17" s="950"/>
      <c r="H17" s="950"/>
      <c r="I17" s="945"/>
    </row>
    <row r="18" spans="1:9" ht="12.75">
      <c r="A18" s="11" t="s">
        <v>817</v>
      </c>
      <c r="B18" s="917" t="s">
        <v>20</v>
      </c>
      <c r="C18" s="918"/>
      <c r="D18" s="918"/>
      <c r="E18" s="919"/>
      <c r="F18" s="165">
        <v>3600</v>
      </c>
      <c r="G18" s="165">
        <v>3979</v>
      </c>
      <c r="H18" s="165">
        <v>3033</v>
      </c>
      <c r="I18" s="352">
        <f>H18/G18*100</f>
        <v>76.22518220658458</v>
      </c>
    </row>
    <row r="19" spans="1:9" ht="12.75">
      <c r="A19" s="11"/>
      <c r="B19" s="926" t="s">
        <v>815</v>
      </c>
      <c r="C19" s="927"/>
      <c r="D19" s="927"/>
      <c r="E19" s="928"/>
      <c r="F19" s="166">
        <f>SUM(F11:F18)</f>
        <v>1411165</v>
      </c>
      <c r="G19" s="166">
        <f>SUM(G11:G18)</f>
        <v>1695546</v>
      </c>
      <c r="H19" s="166">
        <f>SUM(H11:H18)</f>
        <v>1679831</v>
      </c>
      <c r="I19" s="353">
        <f aca="true" t="shared" si="1" ref="I19:I35">H19/G19*100</f>
        <v>99.07315991426951</v>
      </c>
    </row>
    <row r="20" spans="1:9" ht="12.75">
      <c r="A20" s="11"/>
      <c r="B20" s="906" t="s">
        <v>816</v>
      </c>
      <c r="C20" s="907"/>
      <c r="D20" s="907"/>
      <c r="E20" s="908"/>
      <c r="F20" s="165">
        <v>200000</v>
      </c>
      <c r="G20" s="165">
        <v>34676</v>
      </c>
      <c r="H20" s="165">
        <v>67286</v>
      </c>
      <c r="I20" s="352">
        <f t="shared" si="1"/>
        <v>194.04198869535125</v>
      </c>
    </row>
    <row r="21" spans="1:9" ht="12.75">
      <c r="A21" s="10" t="s">
        <v>913</v>
      </c>
      <c r="B21" s="906" t="s">
        <v>818</v>
      </c>
      <c r="C21" s="930"/>
      <c r="D21" s="930"/>
      <c r="E21" s="931"/>
      <c r="F21" s="165">
        <v>0</v>
      </c>
      <c r="G21" s="165">
        <v>0</v>
      </c>
      <c r="H21" s="165">
        <v>0</v>
      </c>
      <c r="I21" s="352">
        <v>0</v>
      </c>
    </row>
    <row r="22" spans="1:9" ht="12.75">
      <c r="A22" s="10" t="s">
        <v>921</v>
      </c>
      <c r="B22" s="906" t="s">
        <v>958</v>
      </c>
      <c r="C22" s="882"/>
      <c r="D22" s="882"/>
      <c r="E22" s="883"/>
      <c r="F22" s="314">
        <v>0</v>
      </c>
      <c r="G22" s="314">
        <v>0</v>
      </c>
      <c r="H22" s="314">
        <v>-4431</v>
      </c>
      <c r="I22" s="354">
        <v>0</v>
      </c>
    </row>
    <row r="23" spans="1:9" ht="13.5" thickBot="1">
      <c r="A23" s="10"/>
      <c r="B23" s="929" t="s">
        <v>782</v>
      </c>
      <c r="C23" s="929"/>
      <c r="D23" s="929"/>
      <c r="E23" s="929"/>
      <c r="F23" s="171">
        <f>F19+F20+F21</f>
        <v>1611165</v>
      </c>
      <c r="G23" s="171">
        <f>G19+G20+G21</f>
        <v>1730222</v>
      </c>
      <c r="H23" s="171">
        <f>SUM(H19:H22)</f>
        <v>1742686</v>
      </c>
      <c r="I23" s="355">
        <f t="shared" si="1"/>
        <v>100.72036998720395</v>
      </c>
    </row>
    <row r="24" spans="1:9" ht="13.5" thickBot="1">
      <c r="A24" s="14"/>
      <c r="B24" s="916" t="s">
        <v>783</v>
      </c>
      <c r="C24" s="916"/>
      <c r="D24" s="916"/>
      <c r="E24" s="916"/>
      <c r="F24" s="169"/>
      <c r="G24" s="169"/>
      <c r="H24" s="169"/>
      <c r="I24" s="356"/>
    </row>
    <row r="25" spans="1:9" ht="12.75">
      <c r="A25" s="16" t="s">
        <v>808</v>
      </c>
      <c r="B25" s="925" t="s">
        <v>819</v>
      </c>
      <c r="C25" s="925"/>
      <c r="D25" s="925"/>
      <c r="E25" s="925"/>
      <c r="F25" s="168">
        <v>1470513</v>
      </c>
      <c r="G25" s="168">
        <v>1603643</v>
      </c>
      <c r="H25" s="168">
        <v>1595915</v>
      </c>
      <c r="I25" s="357">
        <f t="shared" si="1"/>
        <v>99.51809723236406</v>
      </c>
    </row>
    <row r="26" spans="1:9" ht="12.75">
      <c r="A26" s="9" t="s">
        <v>809</v>
      </c>
      <c r="B26" s="913" t="s">
        <v>820</v>
      </c>
      <c r="C26" s="913"/>
      <c r="D26" s="913"/>
      <c r="E26" s="913"/>
      <c r="F26" s="165">
        <v>101152</v>
      </c>
      <c r="G26" s="165">
        <v>109346</v>
      </c>
      <c r="H26" s="165">
        <v>100203</v>
      </c>
      <c r="I26" s="357">
        <f t="shared" si="1"/>
        <v>91.63846871399045</v>
      </c>
    </row>
    <row r="27" spans="1:9" ht="12.75">
      <c r="A27" s="9" t="s">
        <v>810</v>
      </c>
      <c r="B27" s="913" t="s">
        <v>821</v>
      </c>
      <c r="C27" s="913"/>
      <c r="D27" s="913"/>
      <c r="E27" s="913"/>
      <c r="F27" s="165">
        <v>3400</v>
      </c>
      <c r="G27" s="165">
        <v>3400</v>
      </c>
      <c r="H27" s="165">
        <v>1300</v>
      </c>
      <c r="I27" s="357">
        <f t="shared" si="1"/>
        <v>38.23529411764706</v>
      </c>
    </row>
    <row r="28" spans="1:9" ht="12.75">
      <c r="A28" s="17" t="s">
        <v>811</v>
      </c>
      <c r="B28" s="915" t="s">
        <v>822</v>
      </c>
      <c r="C28" s="915"/>
      <c r="D28" s="915"/>
      <c r="E28" s="915"/>
      <c r="F28" s="450">
        <v>25000</v>
      </c>
      <c r="G28" s="450">
        <v>0</v>
      </c>
      <c r="H28" s="165">
        <f>SUM(H29:H30)</f>
        <v>0</v>
      </c>
      <c r="I28" s="357">
        <v>0</v>
      </c>
    </row>
    <row r="29" spans="1:9" ht="12.75">
      <c r="A29" s="17"/>
      <c r="B29" s="910" t="s">
        <v>804</v>
      </c>
      <c r="C29" s="911"/>
      <c r="D29" s="911"/>
      <c r="E29" s="912"/>
      <c r="F29" s="165">
        <v>25000</v>
      </c>
      <c r="G29" s="165">
        <v>0</v>
      </c>
      <c r="H29" s="165">
        <v>0</v>
      </c>
      <c r="I29" s="357">
        <v>0</v>
      </c>
    </row>
    <row r="30" spans="1:9" ht="12.75">
      <c r="A30" s="18"/>
      <c r="B30" s="910" t="s">
        <v>840</v>
      </c>
      <c r="C30" s="920"/>
      <c r="D30" s="920"/>
      <c r="E30" s="921"/>
      <c r="F30" s="165">
        <v>0</v>
      </c>
      <c r="G30" s="165">
        <v>0</v>
      </c>
      <c r="H30" s="165">
        <v>0</v>
      </c>
      <c r="I30" s="357">
        <v>0</v>
      </c>
    </row>
    <row r="31" spans="1:9" ht="12.75">
      <c r="A31" s="9"/>
      <c r="B31" s="914" t="s">
        <v>823</v>
      </c>
      <c r="C31" s="914"/>
      <c r="D31" s="914"/>
      <c r="E31" s="914"/>
      <c r="F31" s="170">
        <f>SUM(F25:F28)</f>
        <v>1600065</v>
      </c>
      <c r="G31" s="170">
        <f>SUM(G25:G28)</f>
        <v>1716389</v>
      </c>
      <c r="H31" s="170">
        <f>SUM(H25:H28)</f>
        <v>1697418</v>
      </c>
      <c r="I31" s="353">
        <f t="shared" si="1"/>
        <v>98.89471442662473</v>
      </c>
    </row>
    <row r="32" spans="1:9" ht="13.5" customHeight="1">
      <c r="A32" s="9" t="s">
        <v>812</v>
      </c>
      <c r="B32" s="913" t="s">
        <v>824</v>
      </c>
      <c r="C32" s="913"/>
      <c r="D32" s="913"/>
      <c r="E32" s="913"/>
      <c r="F32" s="165">
        <v>0</v>
      </c>
      <c r="G32" s="165">
        <v>0</v>
      </c>
      <c r="H32" s="165">
        <v>0</v>
      </c>
      <c r="I32" s="352">
        <v>0</v>
      </c>
    </row>
    <row r="33" spans="1:9" ht="12.75">
      <c r="A33" s="9" t="s">
        <v>814</v>
      </c>
      <c r="B33" s="913" t="s">
        <v>825</v>
      </c>
      <c r="C33" s="913"/>
      <c r="D33" s="913"/>
      <c r="E33" s="913"/>
      <c r="F33" s="165">
        <v>11100</v>
      </c>
      <c r="G33" s="165">
        <v>13833</v>
      </c>
      <c r="H33" s="165">
        <v>13445</v>
      </c>
      <c r="I33" s="352">
        <f t="shared" si="1"/>
        <v>97.19511313525628</v>
      </c>
    </row>
    <row r="34" spans="1:9" ht="12.75">
      <c r="A34" s="315" t="s">
        <v>817</v>
      </c>
      <c r="B34" s="906" t="s">
        <v>959</v>
      </c>
      <c r="C34" s="907"/>
      <c r="D34" s="907"/>
      <c r="E34" s="908"/>
      <c r="F34" s="165">
        <v>0</v>
      </c>
      <c r="G34" s="165">
        <v>0</v>
      </c>
      <c r="H34" s="165">
        <v>18927</v>
      </c>
      <c r="I34" s="352">
        <v>0</v>
      </c>
    </row>
    <row r="35" spans="1:9" ht="13.5" thickBot="1">
      <c r="A35" s="19"/>
      <c r="B35" s="909" t="s">
        <v>806</v>
      </c>
      <c r="C35" s="909"/>
      <c r="D35" s="909"/>
      <c r="E35" s="909"/>
      <c r="F35" s="358">
        <f>SUM(F31:F34)</f>
        <v>1611165</v>
      </c>
      <c r="G35" s="358">
        <f>SUM(G31:G34)</f>
        <v>1730222</v>
      </c>
      <c r="H35" s="358">
        <f>SUM(H31:H34)</f>
        <v>1729790</v>
      </c>
      <c r="I35" s="359">
        <f t="shared" si="1"/>
        <v>99.97503210570666</v>
      </c>
    </row>
    <row r="36" spans="1:9" ht="13.5" thickTop="1">
      <c r="A36" s="20"/>
      <c r="B36" s="20"/>
      <c r="C36" s="20"/>
      <c r="D36" s="20"/>
      <c r="E36" s="20"/>
      <c r="F36" s="20"/>
      <c r="G36" s="20"/>
      <c r="H36" s="20"/>
      <c r="I36" s="20"/>
    </row>
    <row r="39" ht="12.75">
      <c r="I39" s="15"/>
    </row>
    <row r="40" ht="12.75">
      <c r="I40" s="15"/>
    </row>
    <row r="50" ht="18" customHeight="1"/>
    <row r="65" ht="18" customHeight="1"/>
    <row r="66" ht="12.75" customHeight="1"/>
    <row r="69" ht="15" customHeight="1"/>
  </sheetData>
  <sheetProtection/>
  <mergeCells count="40">
    <mergeCell ref="F1:I1"/>
    <mergeCell ref="F7:I7"/>
    <mergeCell ref="A4:I4"/>
    <mergeCell ref="A5:I5"/>
    <mergeCell ref="F16:F17"/>
    <mergeCell ref="I16:I17"/>
    <mergeCell ref="F8:F9"/>
    <mergeCell ref="I8:I9"/>
    <mergeCell ref="G8:G9"/>
    <mergeCell ref="H8:H9"/>
    <mergeCell ref="G16:G17"/>
    <mergeCell ref="H16:H17"/>
    <mergeCell ref="B16:E16"/>
    <mergeCell ref="B15:E15"/>
    <mergeCell ref="A8:A9"/>
    <mergeCell ref="B8:E9"/>
    <mergeCell ref="B12:E12"/>
    <mergeCell ref="B13:E13"/>
    <mergeCell ref="B10:E10"/>
    <mergeCell ref="B11:E11"/>
    <mergeCell ref="B24:E24"/>
    <mergeCell ref="B14:E14"/>
    <mergeCell ref="B30:E30"/>
    <mergeCell ref="B17:E17"/>
    <mergeCell ref="B18:E18"/>
    <mergeCell ref="B25:E25"/>
    <mergeCell ref="B19:E19"/>
    <mergeCell ref="B20:E20"/>
    <mergeCell ref="B23:E23"/>
    <mergeCell ref="B21:E21"/>
    <mergeCell ref="B22:E22"/>
    <mergeCell ref="B34:E34"/>
    <mergeCell ref="B35:E35"/>
    <mergeCell ref="B29:E29"/>
    <mergeCell ref="B26:E26"/>
    <mergeCell ref="B33:E33"/>
    <mergeCell ref="B31:E31"/>
    <mergeCell ref="B32:E32"/>
    <mergeCell ref="B27:E27"/>
    <mergeCell ref="B28:E28"/>
  </mergeCells>
  <printOptions/>
  <pageMargins left="0.69" right="0.29" top="0.984251968503937" bottom="0.984251968503937" header="0.5118110236220472" footer="0.5118110236220472"/>
  <pageSetup firstPageNumber="15" useFirstPageNumber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D14" sqref="D14:E14"/>
    </sheetView>
  </sheetViews>
  <sheetFormatPr defaultColWidth="9.00390625" defaultRowHeight="12.75"/>
  <cols>
    <col min="4" max="4" width="14.25390625" style="0" customWidth="1"/>
    <col min="5" max="5" width="9.125" style="0" hidden="1" customWidth="1"/>
    <col min="6" max="6" width="13.75390625" style="0" customWidth="1"/>
    <col min="7" max="7" width="9.125" style="0" hidden="1" customWidth="1"/>
    <col min="8" max="8" width="16.625" style="0" customWidth="1"/>
    <col min="9" max="9" width="9.125" style="0" hidden="1" customWidth="1"/>
    <col min="10" max="10" width="8.875" style="0" customWidth="1"/>
    <col min="11" max="11" width="4.375" style="0" customWidth="1"/>
    <col min="13" max="13" width="3.625" style="0" customWidth="1"/>
    <col min="14" max="14" width="13.25390625" style="0" customWidth="1"/>
  </cols>
  <sheetData>
    <row r="2" spans="1:14" ht="15">
      <c r="A2" s="829" t="s">
        <v>259</v>
      </c>
      <c r="B2" s="829"/>
      <c r="C2" s="829"/>
      <c r="D2" s="829"/>
      <c r="E2" s="829"/>
      <c r="F2" s="829"/>
      <c r="G2" s="829"/>
      <c r="H2" s="829"/>
      <c r="I2" s="829"/>
      <c r="J2" s="1551"/>
      <c r="K2" s="1551"/>
      <c r="L2" s="1551"/>
      <c r="M2" s="1551"/>
      <c r="N2" s="1551"/>
    </row>
    <row r="4" spans="1:14" ht="12.75">
      <c r="A4" s="1436" t="s">
        <v>1059</v>
      </c>
      <c r="B4" s="1436"/>
      <c r="C4" s="1436"/>
      <c r="D4" s="1436"/>
      <c r="E4" s="1436"/>
      <c r="F4" s="1436"/>
      <c r="G4" s="1436"/>
      <c r="H4" s="1436"/>
      <c r="I4" s="1436"/>
      <c r="J4" s="1552"/>
      <c r="K4" s="1552"/>
      <c r="L4" s="1552"/>
      <c r="M4" s="1552"/>
      <c r="N4" s="1552"/>
    </row>
    <row r="5" spans="1:14" ht="12.75">
      <c r="A5" s="1436"/>
      <c r="B5" s="1436"/>
      <c r="C5" s="1436"/>
      <c r="D5" s="1436"/>
      <c r="E5" s="1436"/>
      <c r="F5" s="1436"/>
      <c r="G5" s="1436"/>
      <c r="H5" s="1436"/>
      <c r="I5" s="1436"/>
      <c r="J5" s="1552"/>
      <c r="K5" s="1552"/>
      <c r="L5" s="1552"/>
      <c r="M5" s="1552"/>
      <c r="N5" s="1552"/>
    </row>
    <row r="6" spans="1:14" ht="12.75">
      <c r="A6" s="1436"/>
      <c r="B6" s="1436"/>
      <c r="C6" s="1436"/>
      <c r="D6" s="1436"/>
      <c r="E6" s="1436"/>
      <c r="F6" s="1436"/>
      <c r="G6" s="1436"/>
      <c r="H6" s="1436"/>
      <c r="I6" s="1436"/>
      <c r="J6" s="1552"/>
      <c r="K6" s="1552"/>
      <c r="L6" s="1552"/>
      <c r="M6" s="1552"/>
      <c r="N6" s="1552"/>
    </row>
    <row r="7" spans="1:14" ht="12.75">
      <c r="A7" s="1436"/>
      <c r="B7" s="1436"/>
      <c r="C7" s="1436"/>
      <c r="D7" s="1436"/>
      <c r="E7" s="1436"/>
      <c r="F7" s="1436"/>
      <c r="G7" s="1436"/>
      <c r="H7" s="1436"/>
      <c r="I7" s="1436"/>
      <c r="J7" s="1552"/>
      <c r="K7" s="1552"/>
      <c r="L7" s="1552"/>
      <c r="M7" s="1552"/>
      <c r="N7" s="1552"/>
    </row>
    <row r="9" spans="13:14" ht="13.5" thickBot="1">
      <c r="M9" s="827" t="s">
        <v>719</v>
      </c>
      <c r="N9" s="827"/>
    </row>
    <row r="10" spans="1:14" ht="12.75">
      <c r="A10" s="1553" t="s">
        <v>721</v>
      </c>
      <c r="B10" s="1553"/>
      <c r="C10" s="1516"/>
      <c r="D10" s="1557" t="s">
        <v>260</v>
      </c>
      <c r="E10" s="1558"/>
      <c r="F10" s="1557" t="s">
        <v>251</v>
      </c>
      <c r="G10" s="1558"/>
      <c r="H10" s="1557" t="s">
        <v>261</v>
      </c>
      <c r="I10" s="1558"/>
      <c r="J10" s="1557" t="s">
        <v>891</v>
      </c>
      <c r="K10" s="1558"/>
      <c r="L10" s="1557" t="s">
        <v>929</v>
      </c>
      <c r="M10" s="1558"/>
      <c r="N10" s="1528" t="s">
        <v>72</v>
      </c>
    </row>
    <row r="11" spans="1:14" ht="12.75">
      <c r="A11" s="1554"/>
      <c r="B11" s="1554"/>
      <c r="C11" s="1518"/>
      <c r="D11" s="1559"/>
      <c r="E11" s="1560"/>
      <c r="F11" s="1559"/>
      <c r="G11" s="1560"/>
      <c r="H11" s="1559"/>
      <c r="I11" s="1560"/>
      <c r="J11" s="1559"/>
      <c r="K11" s="1560"/>
      <c r="L11" s="1559"/>
      <c r="M11" s="1560"/>
      <c r="N11" s="1529"/>
    </row>
    <row r="12" spans="1:14" ht="13.5" thickBot="1">
      <c r="A12" s="1555"/>
      <c r="B12" s="1555"/>
      <c r="C12" s="1556"/>
      <c r="D12" s="1561"/>
      <c r="E12" s="1562"/>
      <c r="F12" s="1561"/>
      <c r="G12" s="1562"/>
      <c r="H12" s="1561"/>
      <c r="I12" s="1562"/>
      <c r="J12" s="1561"/>
      <c r="K12" s="1562"/>
      <c r="L12" s="1561"/>
      <c r="M12" s="1562"/>
      <c r="N12" s="1531"/>
    </row>
    <row r="13" spans="1:14" ht="12.75">
      <c r="A13" s="1532" t="s">
        <v>262</v>
      </c>
      <c r="B13" s="1533"/>
      <c r="C13" s="1533"/>
      <c r="D13" s="1563">
        <v>39</v>
      </c>
      <c r="E13" s="1495"/>
      <c r="F13" s="1564">
        <v>-61770</v>
      </c>
      <c r="G13" s="1565"/>
      <c r="H13" s="1564">
        <v>1305</v>
      </c>
      <c r="I13" s="1565"/>
      <c r="J13" s="1564">
        <v>2502</v>
      </c>
      <c r="K13" s="1565"/>
      <c r="L13" s="1564">
        <v>227</v>
      </c>
      <c r="M13" s="1565"/>
      <c r="N13" s="568">
        <v>-57697</v>
      </c>
    </row>
    <row r="14" spans="1:14" ht="12.75">
      <c r="A14" s="1536" t="s">
        <v>263</v>
      </c>
      <c r="B14" s="1155"/>
      <c r="C14" s="1155"/>
      <c r="D14" s="1568">
        <v>0</v>
      </c>
      <c r="E14" s="1151"/>
      <c r="F14" s="1568">
        <v>3008</v>
      </c>
      <c r="G14" s="1151"/>
      <c r="H14" s="1568">
        <v>0</v>
      </c>
      <c r="I14" s="1151"/>
      <c r="J14" s="1566">
        <v>-2594</v>
      </c>
      <c r="K14" s="1567"/>
      <c r="L14" s="1566">
        <v>-414</v>
      </c>
      <c r="M14" s="1567"/>
      <c r="N14" s="572">
        <v>0</v>
      </c>
    </row>
    <row r="15" spans="1:14" ht="12.75">
      <c r="A15" s="1536" t="s">
        <v>264</v>
      </c>
      <c r="B15" s="1155"/>
      <c r="C15" s="1155"/>
      <c r="D15" s="1568">
        <v>0</v>
      </c>
      <c r="E15" s="1151"/>
      <c r="F15" s="1568">
        <v>-11355</v>
      </c>
      <c r="G15" s="1151"/>
      <c r="H15" s="1568">
        <v>0</v>
      </c>
      <c r="I15" s="1151"/>
      <c r="J15" s="1566">
        <v>0</v>
      </c>
      <c r="K15" s="1567"/>
      <c r="L15" s="1566">
        <v>0</v>
      </c>
      <c r="M15" s="1567"/>
      <c r="N15" s="572">
        <v>-11355</v>
      </c>
    </row>
    <row r="16" spans="1:14" ht="12.75">
      <c r="A16" s="1536" t="s">
        <v>265</v>
      </c>
      <c r="B16" s="1155"/>
      <c r="C16" s="1155"/>
      <c r="D16" s="1566">
        <v>0</v>
      </c>
      <c r="E16" s="1567"/>
      <c r="F16" s="1568">
        <v>-616</v>
      </c>
      <c r="G16" s="1151"/>
      <c r="H16" s="1568">
        <v>616</v>
      </c>
      <c r="I16" s="1151"/>
      <c r="J16" s="1566">
        <v>0</v>
      </c>
      <c r="K16" s="1567"/>
      <c r="L16" s="1566">
        <v>0</v>
      </c>
      <c r="M16" s="1567"/>
      <c r="N16" s="572">
        <v>0</v>
      </c>
    </row>
    <row r="17" spans="1:14" ht="12.75">
      <c r="A17" s="1536" t="s">
        <v>442</v>
      </c>
      <c r="B17" s="997"/>
      <c r="C17" s="1151"/>
      <c r="D17" s="1566">
        <v>0</v>
      </c>
      <c r="E17" s="1151"/>
      <c r="F17" s="1568">
        <v>4156</v>
      </c>
      <c r="G17" s="1151"/>
      <c r="H17" s="1568"/>
      <c r="I17" s="1151"/>
      <c r="J17" s="1566"/>
      <c r="K17" s="1567"/>
      <c r="L17" s="570"/>
      <c r="M17" s="571"/>
      <c r="N17" s="572">
        <v>4156</v>
      </c>
    </row>
    <row r="18" spans="1:14" ht="12.75">
      <c r="A18" s="1536" t="s">
        <v>443</v>
      </c>
      <c r="B18" s="1155"/>
      <c r="C18" s="1155"/>
      <c r="D18" s="1566">
        <v>0</v>
      </c>
      <c r="E18" s="1567"/>
      <c r="F18" s="1566">
        <v>0</v>
      </c>
      <c r="G18" s="1567"/>
      <c r="H18" s="1566">
        <v>0</v>
      </c>
      <c r="I18" s="1567"/>
      <c r="J18" s="1566">
        <v>0</v>
      </c>
      <c r="K18" s="1567"/>
      <c r="L18" s="1566">
        <v>0</v>
      </c>
      <c r="M18" s="1567"/>
      <c r="N18" s="572">
        <v>0</v>
      </c>
    </row>
    <row r="19" spans="1:14" ht="12.75">
      <c r="A19" s="1536"/>
      <c r="B19" s="1155"/>
      <c r="C19" s="1155"/>
      <c r="D19" s="1568"/>
      <c r="E19" s="1151"/>
      <c r="F19" s="1568"/>
      <c r="G19" s="1151"/>
      <c r="H19" s="1568"/>
      <c r="I19" s="1151"/>
      <c r="J19" s="1568"/>
      <c r="K19" s="1151"/>
      <c r="L19" s="1568"/>
      <c r="M19" s="1151"/>
      <c r="N19" s="572"/>
    </row>
    <row r="20" spans="1:14" ht="12.75">
      <c r="A20" s="1543" t="s">
        <v>258</v>
      </c>
      <c r="B20" s="1544"/>
      <c r="C20" s="1544"/>
      <c r="D20" s="1566">
        <v>39</v>
      </c>
      <c r="E20" s="1567"/>
      <c r="F20" s="1566">
        <v>-66577</v>
      </c>
      <c r="G20" s="1567"/>
      <c r="H20" s="1566">
        <v>1921</v>
      </c>
      <c r="I20" s="1567"/>
      <c r="J20" s="1566">
        <v>-92</v>
      </c>
      <c r="K20" s="1567"/>
      <c r="L20" s="1566">
        <v>-187</v>
      </c>
      <c r="M20" s="1567"/>
      <c r="N20" s="573">
        <v>-64896</v>
      </c>
    </row>
    <row r="21" spans="1:14" ht="13.5" thickBot="1">
      <c r="A21" s="1547"/>
      <c r="B21" s="1548"/>
      <c r="C21" s="1548"/>
      <c r="D21" s="1569"/>
      <c r="E21" s="1570"/>
      <c r="F21" s="1569"/>
      <c r="G21" s="1570"/>
      <c r="H21" s="1569"/>
      <c r="I21" s="1570"/>
      <c r="J21" s="1569"/>
      <c r="K21" s="1570"/>
      <c r="L21" s="1569"/>
      <c r="M21" s="1570"/>
      <c r="N21" s="566"/>
    </row>
    <row r="22" spans="10:11" ht="12.75">
      <c r="J22" s="997"/>
      <c r="K22" s="997"/>
    </row>
  </sheetData>
  <sheetProtection/>
  <mergeCells count="64">
    <mergeCell ref="J22:K22"/>
    <mergeCell ref="A17:C17"/>
    <mergeCell ref="D17:E17"/>
    <mergeCell ref="F17:G17"/>
    <mergeCell ref="J17:K17"/>
    <mergeCell ref="H17:I17"/>
    <mergeCell ref="J20:K20"/>
    <mergeCell ref="H20:I20"/>
    <mergeCell ref="J18:K18"/>
    <mergeCell ref="H18:I18"/>
    <mergeCell ref="L20:M20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L18:M18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A15:C15"/>
    <mergeCell ref="D15:E15"/>
    <mergeCell ref="A16:C16"/>
    <mergeCell ref="D16:E16"/>
    <mergeCell ref="F16:G16"/>
    <mergeCell ref="H16:I16"/>
    <mergeCell ref="F15:G15"/>
    <mergeCell ref="H15:I15"/>
    <mergeCell ref="J13:K13"/>
    <mergeCell ref="L13:M13"/>
    <mergeCell ref="J14:K14"/>
    <mergeCell ref="L14:M14"/>
    <mergeCell ref="J16:K16"/>
    <mergeCell ref="L16:M16"/>
    <mergeCell ref="A13:C13"/>
    <mergeCell ref="D13:E13"/>
    <mergeCell ref="F13:G13"/>
    <mergeCell ref="H13:I13"/>
    <mergeCell ref="J15:K15"/>
    <mergeCell ref="L15:M15"/>
    <mergeCell ref="A14:C14"/>
    <mergeCell ref="D14:E14"/>
    <mergeCell ref="F14:G14"/>
    <mergeCell ref="H14:I14"/>
    <mergeCell ref="A2:N2"/>
    <mergeCell ref="A4:N7"/>
    <mergeCell ref="M9:N9"/>
    <mergeCell ref="A10:C12"/>
    <mergeCell ref="D10:E12"/>
    <mergeCell ref="F10:G12"/>
    <mergeCell ref="H10:I12"/>
    <mergeCell ref="J10:K12"/>
    <mergeCell ref="L10:M12"/>
    <mergeCell ref="N10:N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B14" sqref="B14:E14"/>
    </sheetView>
  </sheetViews>
  <sheetFormatPr defaultColWidth="9.00390625" defaultRowHeight="12.75"/>
  <cols>
    <col min="1" max="1" width="5.625" style="0" customWidth="1"/>
    <col min="5" max="5" width="13.625" style="0" customWidth="1"/>
  </cols>
  <sheetData>
    <row r="1" spans="1:9" ht="15">
      <c r="A1" s="829" t="s">
        <v>444</v>
      </c>
      <c r="B1" s="829"/>
      <c r="C1" s="829"/>
      <c r="D1" s="829"/>
      <c r="E1" s="829"/>
      <c r="F1" s="829"/>
      <c r="G1" s="829"/>
      <c r="H1" s="829"/>
      <c r="I1" s="829"/>
    </row>
    <row r="3" spans="1:9" ht="12.75">
      <c r="A3" s="827" t="s">
        <v>719</v>
      </c>
      <c r="B3" s="827"/>
      <c r="C3" s="827"/>
      <c r="D3" s="827"/>
      <c r="E3" s="827"/>
      <c r="F3" s="827"/>
      <c r="G3" s="827"/>
      <c r="H3" s="827"/>
      <c r="I3" s="827"/>
    </row>
    <row r="4" spans="1:9" ht="12.75">
      <c r="A4" s="529"/>
      <c r="B4" s="529"/>
      <c r="C4" s="529"/>
      <c r="D4" s="529"/>
      <c r="E4" s="529"/>
      <c r="F4" s="529"/>
      <c r="G4" s="529"/>
      <c r="H4" s="529"/>
      <c r="I4" s="529"/>
    </row>
    <row r="5" spans="1:9" ht="12.75">
      <c r="A5" s="1571" t="s">
        <v>1060</v>
      </c>
      <c r="B5" s="1571"/>
      <c r="C5" s="1571"/>
      <c r="D5" s="1571"/>
      <c r="E5" s="1571"/>
      <c r="F5" s="1571"/>
      <c r="G5" s="1571"/>
      <c r="H5" s="1571"/>
      <c r="I5" s="1571"/>
    </row>
    <row r="6" spans="1:9" ht="12.75">
      <c r="A6" s="1571"/>
      <c r="B6" s="1571"/>
      <c r="C6" s="1571"/>
      <c r="D6" s="1571"/>
      <c r="E6" s="1571"/>
      <c r="F6" s="1571"/>
      <c r="G6" s="1571"/>
      <c r="H6" s="1571"/>
      <c r="I6" s="1571"/>
    </row>
    <row r="7" spans="1:9" ht="12.75">
      <c r="A7" s="1571"/>
      <c r="B7" s="1571"/>
      <c r="C7" s="1571"/>
      <c r="D7" s="1571"/>
      <c r="E7" s="1571"/>
      <c r="F7" s="1571"/>
      <c r="G7" s="1571"/>
      <c r="H7" s="1571"/>
      <c r="I7" s="1571"/>
    </row>
    <row r="8" ht="13.5" thickBot="1"/>
    <row r="9" spans="1:9" ht="12.75">
      <c r="A9" s="1516" t="s">
        <v>445</v>
      </c>
      <c r="B9" s="1572" t="s">
        <v>721</v>
      </c>
      <c r="C9" s="1572"/>
      <c r="D9" s="1572"/>
      <c r="E9" s="1572"/>
      <c r="F9" s="1574" t="s">
        <v>247</v>
      </c>
      <c r="G9" s="1574"/>
      <c r="H9" s="1576" t="s">
        <v>446</v>
      </c>
      <c r="I9" s="1577"/>
    </row>
    <row r="10" spans="1:9" ht="13.5" thickBot="1">
      <c r="A10" s="1556"/>
      <c r="B10" s="1573"/>
      <c r="C10" s="1573"/>
      <c r="D10" s="1573"/>
      <c r="E10" s="1573"/>
      <c r="F10" s="1575"/>
      <c r="G10" s="1575"/>
      <c r="H10" s="1578"/>
      <c r="I10" s="1579"/>
    </row>
    <row r="11" spans="1:9" ht="12.75">
      <c r="A11" s="575"/>
      <c r="B11" s="1580" t="s">
        <v>447</v>
      </c>
      <c r="C11" s="1580"/>
      <c r="D11" s="1580"/>
      <c r="E11" s="1580"/>
      <c r="F11" s="1563"/>
      <c r="G11" s="1581"/>
      <c r="H11" s="1563"/>
      <c r="I11" s="1581"/>
    </row>
    <row r="12" spans="1:9" ht="12.75">
      <c r="A12" s="576" t="s">
        <v>724</v>
      </c>
      <c r="B12" s="1582" t="s">
        <v>448</v>
      </c>
      <c r="C12" s="1582"/>
      <c r="D12" s="1582"/>
      <c r="E12" s="1582"/>
      <c r="F12" s="1500">
        <v>3334901</v>
      </c>
      <c r="G12" s="1497"/>
      <c r="H12" s="1500">
        <v>3315915</v>
      </c>
      <c r="I12" s="1497"/>
    </row>
    <row r="13" spans="1:9" ht="12.75">
      <c r="A13" s="576" t="s">
        <v>726</v>
      </c>
      <c r="B13" s="1582" t="s">
        <v>449</v>
      </c>
      <c r="C13" s="1582"/>
      <c r="D13" s="1582"/>
      <c r="E13" s="1582"/>
      <c r="F13" s="1500">
        <v>3723</v>
      </c>
      <c r="G13" s="1497"/>
      <c r="H13" s="1500">
        <v>6327</v>
      </c>
      <c r="I13" s="1497"/>
    </row>
    <row r="14" spans="1:9" ht="12.75">
      <c r="A14" s="576" t="s">
        <v>738</v>
      </c>
      <c r="B14" s="1583" t="s">
        <v>450</v>
      </c>
      <c r="C14" s="1583"/>
      <c r="D14" s="1583"/>
      <c r="E14" s="1583"/>
      <c r="F14" s="1500">
        <v>1971801</v>
      </c>
      <c r="G14" s="1497"/>
      <c r="H14" s="1500">
        <v>2008440</v>
      </c>
      <c r="I14" s="1497"/>
    </row>
    <row r="15" spans="1:9" ht="12.75">
      <c r="A15" s="576" t="s">
        <v>752</v>
      </c>
      <c r="B15" s="1583" t="s">
        <v>451</v>
      </c>
      <c r="C15" s="1583"/>
      <c r="D15" s="1583"/>
      <c r="E15" s="1583"/>
      <c r="F15" s="1500">
        <v>16158</v>
      </c>
      <c r="G15" s="1497"/>
      <c r="H15" s="1500">
        <v>10653</v>
      </c>
      <c r="I15" s="1497"/>
    </row>
    <row r="16" spans="1:9" ht="12.75">
      <c r="A16" s="576" t="s">
        <v>754</v>
      </c>
      <c r="B16" s="1583" t="s">
        <v>452</v>
      </c>
      <c r="C16" s="1583"/>
      <c r="D16" s="1583"/>
      <c r="E16" s="1583"/>
      <c r="F16" s="1500">
        <v>1343219</v>
      </c>
      <c r="G16" s="1497"/>
      <c r="H16" s="1500">
        <v>1290495</v>
      </c>
      <c r="I16" s="1497"/>
    </row>
    <row r="17" spans="1:9" ht="12.75">
      <c r="A17" s="576"/>
      <c r="B17" s="1582"/>
      <c r="C17" s="1582"/>
      <c r="D17" s="1582"/>
      <c r="E17" s="1582"/>
      <c r="F17" s="1500"/>
      <c r="G17" s="1497"/>
      <c r="H17" s="1500"/>
      <c r="I17" s="1497"/>
    </row>
    <row r="18" spans="1:9" ht="12.75">
      <c r="A18" s="576" t="s">
        <v>757</v>
      </c>
      <c r="B18" s="1583" t="s">
        <v>453</v>
      </c>
      <c r="C18" s="1583"/>
      <c r="D18" s="1583"/>
      <c r="E18" s="1583"/>
      <c r="F18" s="1500">
        <v>165763</v>
      </c>
      <c r="G18" s="1497"/>
      <c r="H18" s="1500">
        <v>189609</v>
      </c>
      <c r="I18" s="1497"/>
    </row>
    <row r="19" spans="1:9" ht="12.75">
      <c r="A19" s="576" t="s">
        <v>760</v>
      </c>
      <c r="B19" s="1583" t="s">
        <v>454</v>
      </c>
      <c r="C19" s="1583"/>
      <c r="D19" s="1583"/>
      <c r="E19" s="1583"/>
      <c r="F19" s="1500">
        <v>2423</v>
      </c>
      <c r="G19" s="1497"/>
      <c r="H19" s="1500">
        <v>2782</v>
      </c>
      <c r="I19" s="1497"/>
    </row>
    <row r="20" spans="1:9" ht="12.75">
      <c r="A20" s="576" t="s">
        <v>765</v>
      </c>
      <c r="B20" s="1583" t="s">
        <v>455</v>
      </c>
      <c r="C20" s="1583"/>
      <c r="D20" s="1583"/>
      <c r="E20" s="1583"/>
      <c r="F20" s="1500">
        <v>70804</v>
      </c>
      <c r="G20" s="1497"/>
      <c r="H20" s="1500">
        <v>66453</v>
      </c>
      <c r="I20" s="1497"/>
    </row>
    <row r="21" spans="1:9" ht="12.75">
      <c r="A21" s="576" t="s">
        <v>769</v>
      </c>
      <c r="B21" s="1583" t="s">
        <v>456</v>
      </c>
      <c r="C21" s="1583"/>
      <c r="D21" s="1583"/>
      <c r="E21" s="1583"/>
      <c r="F21" s="1500">
        <v>0</v>
      </c>
      <c r="G21" s="1497"/>
      <c r="H21" s="1500">
        <v>0</v>
      </c>
      <c r="I21" s="1497"/>
    </row>
    <row r="22" spans="1:9" ht="12.75">
      <c r="A22" s="576" t="s">
        <v>774</v>
      </c>
      <c r="B22" s="1583" t="s">
        <v>457</v>
      </c>
      <c r="C22" s="1583"/>
      <c r="D22" s="1583"/>
      <c r="E22" s="1583"/>
      <c r="F22" s="1500">
        <v>47508</v>
      </c>
      <c r="G22" s="1497"/>
      <c r="H22" s="1500">
        <v>56419</v>
      </c>
      <c r="I22" s="1497"/>
    </row>
    <row r="23" spans="1:9" ht="12.75">
      <c r="A23" s="576" t="s">
        <v>776</v>
      </c>
      <c r="B23" s="1583" t="s">
        <v>458</v>
      </c>
      <c r="C23" s="1583"/>
      <c r="D23" s="1583"/>
      <c r="E23" s="1583"/>
      <c r="F23" s="1500">
        <v>45028</v>
      </c>
      <c r="G23" s="1497"/>
      <c r="H23" s="1500">
        <v>63955</v>
      </c>
      <c r="I23" s="1497"/>
    </row>
    <row r="24" spans="1:9" ht="12.75">
      <c r="A24" s="576"/>
      <c r="B24" s="1582"/>
      <c r="C24" s="1582"/>
      <c r="D24" s="1582"/>
      <c r="E24" s="1582"/>
      <c r="F24" s="1500"/>
      <c r="G24" s="1497"/>
      <c r="H24" s="1500"/>
      <c r="I24" s="1497"/>
    </row>
    <row r="25" spans="1:9" ht="12.75">
      <c r="A25" s="576" t="s">
        <v>779</v>
      </c>
      <c r="B25" s="1583" t="s">
        <v>459</v>
      </c>
      <c r="C25" s="1583"/>
      <c r="D25" s="1583"/>
      <c r="E25" s="1583"/>
      <c r="F25" s="1500">
        <v>3500664</v>
      </c>
      <c r="G25" s="1497"/>
      <c r="H25" s="1500">
        <v>3505524</v>
      </c>
      <c r="I25" s="1497"/>
    </row>
    <row r="26" spans="1:9" ht="12.75">
      <c r="A26" s="576"/>
      <c r="B26" s="1582"/>
      <c r="C26" s="1582"/>
      <c r="D26" s="1582"/>
      <c r="E26" s="1582"/>
      <c r="F26" s="1500"/>
      <c r="G26" s="1497"/>
      <c r="H26" s="1500"/>
      <c r="I26" s="1497"/>
    </row>
    <row r="27" spans="1:9" ht="12.75">
      <c r="A27" s="576"/>
      <c r="B27" s="1583" t="s">
        <v>460</v>
      </c>
      <c r="C27" s="1583"/>
      <c r="D27" s="1583"/>
      <c r="E27" s="1583"/>
      <c r="F27" s="1500"/>
      <c r="G27" s="1497"/>
      <c r="H27" s="1500"/>
      <c r="I27" s="1497"/>
    </row>
    <row r="28" spans="1:9" ht="12.75">
      <c r="A28" s="576"/>
      <c r="B28" s="1582"/>
      <c r="C28" s="1582"/>
      <c r="D28" s="1582"/>
      <c r="E28" s="1582"/>
      <c r="F28" s="1500"/>
      <c r="G28" s="1497"/>
      <c r="H28" s="1500"/>
      <c r="I28" s="1497"/>
    </row>
    <row r="29" spans="1:9" ht="12.75">
      <c r="A29" s="576" t="s">
        <v>781</v>
      </c>
      <c r="B29" s="1582" t="s">
        <v>461</v>
      </c>
      <c r="C29" s="1582"/>
      <c r="D29" s="1582"/>
      <c r="E29" s="1582"/>
      <c r="F29" s="1500">
        <v>3254808</v>
      </c>
      <c r="G29" s="1497"/>
      <c r="H29" s="1500">
        <v>3237696</v>
      </c>
      <c r="I29" s="1497"/>
    </row>
    <row r="30" spans="1:9" ht="12.75">
      <c r="A30" s="576" t="s">
        <v>893</v>
      </c>
      <c r="B30" s="1583" t="s">
        <v>462</v>
      </c>
      <c r="C30" s="1583"/>
      <c r="D30" s="1583"/>
      <c r="E30" s="1583"/>
      <c r="F30" s="1500">
        <v>192995</v>
      </c>
      <c r="G30" s="1497"/>
      <c r="H30" s="1500">
        <v>192995</v>
      </c>
      <c r="I30" s="1497"/>
    </row>
    <row r="31" spans="1:9" ht="12.75">
      <c r="A31" s="576" t="s">
        <v>894</v>
      </c>
      <c r="B31" s="1583" t="s">
        <v>463</v>
      </c>
      <c r="C31" s="1583"/>
      <c r="D31" s="1583"/>
      <c r="E31" s="1583"/>
      <c r="F31" s="1500">
        <v>3061813</v>
      </c>
      <c r="G31" s="1497"/>
      <c r="H31" s="1500">
        <v>3044701</v>
      </c>
      <c r="I31" s="1497"/>
    </row>
    <row r="32" spans="1:9" ht="12.75">
      <c r="A32" s="576" t="s">
        <v>895</v>
      </c>
      <c r="B32" s="1583" t="s">
        <v>464</v>
      </c>
      <c r="C32" s="1583"/>
      <c r="D32" s="1583"/>
      <c r="E32" s="1583"/>
      <c r="F32" s="1500">
        <v>0</v>
      </c>
      <c r="G32" s="1497"/>
      <c r="H32" s="1500">
        <v>0</v>
      </c>
      <c r="I32" s="1497"/>
    </row>
    <row r="33" spans="1:9" ht="12.75">
      <c r="A33" s="576"/>
      <c r="B33" s="1582"/>
      <c r="C33" s="1582"/>
      <c r="D33" s="1582"/>
      <c r="E33" s="1582"/>
      <c r="F33" s="1500"/>
      <c r="G33" s="1497"/>
      <c r="H33" s="1500"/>
      <c r="I33" s="1497"/>
    </row>
    <row r="34" spans="1:9" ht="12.75">
      <c r="A34" s="576" t="s">
        <v>896</v>
      </c>
      <c r="B34" s="1583" t="s">
        <v>465</v>
      </c>
      <c r="C34" s="1583"/>
      <c r="D34" s="1583"/>
      <c r="E34" s="1583"/>
      <c r="F34" s="1500">
        <v>-11819</v>
      </c>
      <c r="G34" s="1497"/>
      <c r="H34" s="1500">
        <v>-57697</v>
      </c>
      <c r="I34" s="1497"/>
    </row>
    <row r="35" spans="1:9" ht="12.75">
      <c r="A35" s="576" t="s">
        <v>897</v>
      </c>
      <c r="B35" s="1583" t="s">
        <v>466</v>
      </c>
      <c r="C35" s="1583"/>
      <c r="D35" s="1583"/>
      <c r="E35" s="1583"/>
      <c r="F35" s="1500">
        <v>-11819</v>
      </c>
      <c r="G35" s="1497"/>
      <c r="H35" s="1500">
        <v>-57697</v>
      </c>
      <c r="I35" s="1497"/>
    </row>
    <row r="36" spans="1:9" ht="12.75">
      <c r="A36" s="576" t="s">
        <v>898</v>
      </c>
      <c r="B36" s="1583" t="s">
        <v>467</v>
      </c>
      <c r="C36" s="1583"/>
      <c r="D36" s="1583"/>
      <c r="E36" s="1583"/>
      <c r="F36" s="1500">
        <v>0</v>
      </c>
      <c r="G36" s="1497"/>
      <c r="H36" s="1500">
        <v>0</v>
      </c>
      <c r="I36" s="1497"/>
    </row>
    <row r="37" spans="1:9" ht="12.75">
      <c r="A37" s="576"/>
      <c r="B37" s="1582"/>
      <c r="C37" s="1582"/>
      <c r="D37" s="1582"/>
      <c r="E37" s="1582"/>
      <c r="F37" s="1500"/>
      <c r="G37" s="1497"/>
      <c r="H37" s="1500"/>
      <c r="I37" s="1497"/>
    </row>
    <row r="38" spans="1:9" ht="12.75">
      <c r="A38" s="576" t="s">
        <v>899</v>
      </c>
      <c r="B38" s="1583" t="s">
        <v>468</v>
      </c>
      <c r="C38" s="1583"/>
      <c r="D38" s="1583"/>
      <c r="E38" s="1583"/>
      <c r="F38" s="1500">
        <v>257675</v>
      </c>
      <c r="G38" s="1497"/>
      <c r="H38" s="1500">
        <v>325525</v>
      </c>
      <c r="I38" s="1497"/>
    </row>
    <row r="39" spans="1:9" ht="12.75">
      <c r="A39" s="576" t="s">
        <v>900</v>
      </c>
      <c r="B39" s="1583" t="s">
        <v>469</v>
      </c>
      <c r="C39" s="1583"/>
      <c r="D39" s="1583"/>
      <c r="E39" s="1583"/>
      <c r="F39" s="1500">
        <v>67938</v>
      </c>
      <c r="G39" s="1497"/>
      <c r="H39" s="1500">
        <v>55920</v>
      </c>
      <c r="I39" s="1497"/>
    </row>
    <row r="40" spans="1:9" ht="12.75">
      <c r="A40" s="576" t="s">
        <v>901</v>
      </c>
      <c r="B40" s="1583" t="s">
        <v>470</v>
      </c>
      <c r="C40" s="1583"/>
      <c r="D40" s="1583"/>
      <c r="E40" s="1583"/>
      <c r="F40" s="1500">
        <v>85382</v>
      </c>
      <c r="G40" s="1497"/>
      <c r="H40" s="1500">
        <v>170606</v>
      </c>
      <c r="I40" s="1497"/>
    </row>
    <row r="41" spans="1:9" ht="12.75">
      <c r="A41" s="576" t="s">
        <v>902</v>
      </c>
      <c r="B41" s="1583" t="s">
        <v>471</v>
      </c>
      <c r="C41" s="1583"/>
      <c r="D41" s="1583"/>
      <c r="E41" s="1583"/>
      <c r="F41" s="1500">
        <v>104355</v>
      </c>
      <c r="G41" s="1497"/>
      <c r="H41" s="1500">
        <v>98999</v>
      </c>
      <c r="I41" s="1497"/>
    </row>
    <row r="42" spans="1:9" ht="12.75">
      <c r="A42" s="578"/>
      <c r="B42" s="1582"/>
      <c r="C42" s="1582"/>
      <c r="D42" s="1582"/>
      <c r="E42" s="1582"/>
      <c r="F42" s="1568"/>
      <c r="G42" s="1501"/>
      <c r="H42" s="1568"/>
      <c r="I42" s="1501"/>
    </row>
    <row r="43" spans="1:9" ht="12.75">
      <c r="A43" s="576" t="s">
        <v>133</v>
      </c>
      <c r="B43" s="1583" t="s">
        <v>472</v>
      </c>
      <c r="C43" s="1583"/>
      <c r="D43" s="1583"/>
      <c r="E43" s="1583"/>
      <c r="F43" s="1584">
        <v>3500664</v>
      </c>
      <c r="G43" s="1585"/>
      <c r="H43" s="1584">
        <v>3505524</v>
      </c>
      <c r="I43" s="1585"/>
    </row>
    <row r="44" spans="1:9" ht="13.5" thickBot="1">
      <c r="A44" s="579"/>
      <c r="B44" s="580"/>
      <c r="C44" s="565"/>
      <c r="D44" s="565"/>
      <c r="E44" s="581"/>
      <c r="F44" s="580"/>
      <c r="G44" s="566"/>
      <c r="H44" s="580"/>
      <c r="I44" s="566"/>
    </row>
    <row r="51" spans="6:9" ht="12.75">
      <c r="F51" s="904" t="s">
        <v>439</v>
      </c>
      <c r="G51" s="904"/>
      <c r="H51" s="904"/>
      <c r="I51" s="904"/>
    </row>
    <row r="52" spans="6:9" ht="12.75">
      <c r="F52" s="904" t="s">
        <v>440</v>
      </c>
      <c r="G52" s="904"/>
      <c r="H52" s="904"/>
      <c r="I52" s="904"/>
    </row>
  </sheetData>
  <sheetProtection/>
  <mergeCells count="108">
    <mergeCell ref="F51:I51"/>
    <mergeCell ref="F52:I52"/>
    <mergeCell ref="B43:E43"/>
    <mergeCell ref="F43:G43"/>
    <mergeCell ref="H43:I43"/>
    <mergeCell ref="B41:E41"/>
    <mergeCell ref="F41:G41"/>
    <mergeCell ref="H41:I41"/>
    <mergeCell ref="B42:E42"/>
    <mergeCell ref="F42:G42"/>
    <mergeCell ref="H42:I42"/>
    <mergeCell ref="B39:E39"/>
    <mergeCell ref="F39:G39"/>
    <mergeCell ref="H39:I39"/>
    <mergeCell ref="B40:E40"/>
    <mergeCell ref="F40:G40"/>
    <mergeCell ref="H40:I40"/>
    <mergeCell ref="B37:E37"/>
    <mergeCell ref="F37:G37"/>
    <mergeCell ref="H37:I37"/>
    <mergeCell ref="B38:E38"/>
    <mergeCell ref="F38:G38"/>
    <mergeCell ref="H38:I38"/>
    <mergeCell ref="B35:E35"/>
    <mergeCell ref="F35:G35"/>
    <mergeCell ref="H35:I35"/>
    <mergeCell ref="B36:E36"/>
    <mergeCell ref="F36:G36"/>
    <mergeCell ref="H36:I36"/>
    <mergeCell ref="B33:E33"/>
    <mergeCell ref="F33:G33"/>
    <mergeCell ref="H33:I33"/>
    <mergeCell ref="B34:E34"/>
    <mergeCell ref="F34:G34"/>
    <mergeCell ref="H34:I34"/>
    <mergeCell ref="B31:E31"/>
    <mergeCell ref="F31:G31"/>
    <mergeCell ref="H31:I31"/>
    <mergeCell ref="B32:E32"/>
    <mergeCell ref="F32:G32"/>
    <mergeCell ref="H32:I32"/>
    <mergeCell ref="B29:E29"/>
    <mergeCell ref="F29:G29"/>
    <mergeCell ref="H29:I29"/>
    <mergeCell ref="B30:E30"/>
    <mergeCell ref="F30:G30"/>
    <mergeCell ref="H30:I30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1:I1"/>
    <mergeCell ref="A3:I3"/>
    <mergeCell ref="A5:I7"/>
    <mergeCell ref="A9:A10"/>
    <mergeCell ref="B9:E10"/>
    <mergeCell ref="F9:G10"/>
    <mergeCell ref="H9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B12" sqref="B12:E12"/>
    </sheetView>
  </sheetViews>
  <sheetFormatPr defaultColWidth="9.00390625" defaultRowHeight="12.75"/>
  <cols>
    <col min="1" max="1" width="5.625" style="0" customWidth="1"/>
    <col min="5" max="5" width="12.625" style="0" customWidth="1"/>
    <col min="7" max="7" width="3.25390625" style="0" customWidth="1"/>
    <col min="8" max="8" width="13.625" style="0" customWidth="1"/>
    <col min="9" max="9" width="13.75390625" style="0" customWidth="1"/>
    <col min="11" max="11" width="6.25390625" style="0" customWidth="1"/>
    <col min="12" max="12" width="14.375" style="0" customWidth="1"/>
    <col min="14" max="14" width="7.00390625" style="0" customWidth="1"/>
  </cols>
  <sheetData>
    <row r="1" spans="1:14" ht="15">
      <c r="A1" s="829" t="s">
        <v>473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</row>
    <row r="3" spans="1:14" ht="12.75">
      <c r="A3" s="827" t="s">
        <v>719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</row>
    <row r="4" spans="1:11" ht="12.75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</row>
    <row r="5" spans="1:14" ht="12.75">
      <c r="A5" s="1436" t="s">
        <v>1061</v>
      </c>
      <c r="B5" s="1436"/>
      <c r="C5" s="1436"/>
      <c r="D5" s="1436"/>
      <c r="E5" s="1436"/>
      <c r="F5" s="1436"/>
      <c r="G5" s="1436"/>
      <c r="H5" s="1436"/>
      <c r="I5" s="1436"/>
      <c r="J5" s="1436"/>
      <c r="K5" s="1436"/>
      <c r="L5" s="1552"/>
      <c r="M5" s="1552"/>
      <c r="N5" s="1552"/>
    </row>
    <row r="6" spans="1:14" ht="12.75">
      <c r="A6" s="1436"/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552"/>
      <c r="M6" s="1552"/>
      <c r="N6" s="1552"/>
    </row>
    <row r="7" spans="1:14" ht="12.75">
      <c r="A7" s="1436"/>
      <c r="B7" s="1436"/>
      <c r="C7" s="1436"/>
      <c r="D7" s="1436"/>
      <c r="E7" s="1436"/>
      <c r="F7" s="1436"/>
      <c r="G7" s="1436"/>
      <c r="H7" s="1436"/>
      <c r="I7" s="1436"/>
      <c r="J7" s="1436"/>
      <c r="K7" s="1436"/>
      <c r="L7" s="1552"/>
      <c r="M7" s="1552"/>
      <c r="N7" s="1552"/>
    </row>
    <row r="8" ht="13.5" thickBot="1"/>
    <row r="9" spans="1:14" ht="12.75">
      <c r="A9" s="1516" t="s">
        <v>445</v>
      </c>
      <c r="B9" s="1586" t="s">
        <v>721</v>
      </c>
      <c r="C9" s="1587"/>
      <c r="D9" s="1587"/>
      <c r="E9" s="1588"/>
      <c r="F9" s="1586" t="s">
        <v>247</v>
      </c>
      <c r="G9" s="1595"/>
      <c r="H9" s="1600" t="s">
        <v>474</v>
      </c>
      <c r="I9" s="1600" t="s">
        <v>475</v>
      </c>
      <c r="J9" s="1586" t="s">
        <v>446</v>
      </c>
      <c r="K9" s="1595"/>
      <c r="L9" s="1600" t="s">
        <v>476</v>
      </c>
      <c r="M9" s="1586" t="s">
        <v>477</v>
      </c>
      <c r="N9" s="1528"/>
    </row>
    <row r="10" spans="1:14" ht="12.75">
      <c r="A10" s="1518"/>
      <c r="B10" s="1589"/>
      <c r="C10" s="1590"/>
      <c r="D10" s="1590"/>
      <c r="E10" s="1591"/>
      <c r="F10" s="1596"/>
      <c r="G10" s="1597"/>
      <c r="H10" s="1601"/>
      <c r="I10" s="1601"/>
      <c r="J10" s="1596"/>
      <c r="K10" s="1597"/>
      <c r="L10" s="1601"/>
      <c r="M10" s="1596"/>
      <c r="N10" s="1529"/>
    </row>
    <row r="11" spans="1:14" ht="13.5" thickBot="1">
      <c r="A11" s="1556"/>
      <c r="B11" s="1592"/>
      <c r="C11" s="1593"/>
      <c r="D11" s="1593"/>
      <c r="E11" s="1594"/>
      <c r="F11" s="1598"/>
      <c r="G11" s="1599"/>
      <c r="H11" s="1602"/>
      <c r="I11" s="1602"/>
      <c r="J11" s="1598"/>
      <c r="K11" s="1599"/>
      <c r="L11" s="1602"/>
      <c r="M11" s="1598"/>
      <c r="N11" s="1531"/>
    </row>
    <row r="12" spans="1:14" ht="12.75">
      <c r="A12" s="585"/>
      <c r="B12" s="1563"/>
      <c r="C12" s="1494"/>
      <c r="D12" s="1494"/>
      <c r="E12" s="1495"/>
      <c r="F12" s="1603"/>
      <c r="G12" s="1604"/>
      <c r="H12" s="586"/>
      <c r="I12" s="587"/>
      <c r="J12" s="1603"/>
      <c r="K12" s="1495"/>
      <c r="L12" s="587"/>
      <c r="M12" s="1603"/>
      <c r="N12" s="1581"/>
    </row>
    <row r="13" spans="1:14" ht="12.75">
      <c r="A13" s="588"/>
      <c r="B13" s="1568"/>
      <c r="C13" s="1159"/>
      <c r="D13" s="1159"/>
      <c r="E13" s="1151"/>
      <c r="F13" s="1605"/>
      <c r="G13" s="1606"/>
      <c r="H13" s="589"/>
      <c r="I13" s="590"/>
      <c r="J13" s="1568"/>
      <c r="K13" s="1151"/>
      <c r="L13" s="590"/>
      <c r="M13" s="1605"/>
      <c r="N13" s="1501"/>
    </row>
    <row r="14" spans="1:14" ht="12.75">
      <c r="A14" s="578"/>
      <c r="B14" s="1582" t="s">
        <v>447</v>
      </c>
      <c r="C14" s="1582"/>
      <c r="D14" s="1582"/>
      <c r="E14" s="1582"/>
      <c r="F14" s="1582"/>
      <c r="G14" s="1582"/>
      <c r="H14" s="482"/>
      <c r="I14" s="577"/>
      <c r="J14" s="1568"/>
      <c r="K14" s="1159"/>
      <c r="L14" s="559"/>
      <c r="M14" s="1568"/>
      <c r="N14" s="1501"/>
    </row>
    <row r="15" spans="1:14" ht="12.75">
      <c r="A15" s="576" t="s">
        <v>724</v>
      </c>
      <c r="B15" s="1582" t="s">
        <v>448</v>
      </c>
      <c r="C15" s="1582"/>
      <c r="D15" s="1582"/>
      <c r="E15" s="1582"/>
      <c r="F15" s="1500">
        <v>3334901</v>
      </c>
      <c r="G15" s="1496"/>
      <c r="H15" s="611" t="s">
        <v>478</v>
      </c>
      <c r="I15" s="591">
        <v>3334901</v>
      </c>
      <c r="J15" s="1500">
        <v>3315915</v>
      </c>
      <c r="K15" s="1496"/>
      <c r="L15" s="592" t="s">
        <v>478</v>
      </c>
      <c r="M15" s="1500">
        <v>3315915</v>
      </c>
      <c r="N15" s="1497"/>
    </row>
    <row r="16" spans="1:14" ht="12.75">
      <c r="A16" s="576" t="s">
        <v>726</v>
      </c>
      <c r="B16" s="1582" t="s">
        <v>449</v>
      </c>
      <c r="C16" s="1582"/>
      <c r="D16" s="1582"/>
      <c r="E16" s="1582"/>
      <c r="F16" s="1500">
        <v>3723</v>
      </c>
      <c r="G16" s="1496"/>
      <c r="H16" s="611" t="s">
        <v>478</v>
      </c>
      <c r="I16" s="591">
        <v>3723</v>
      </c>
      <c r="J16" s="1500">
        <v>6327</v>
      </c>
      <c r="K16" s="1496"/>
      <c r="L16" s="592" t="s">
        <v>478</v>
      </c>
      <c r="M16" s="1500">
        <v>6327</v>
      </c>
      <c r="N16" s="1497"/>
    </row>
    <row r="17" spans="1:14" ht="12.75">
      <c r="A17" s="576" t="s">
        <v>738</v>
      </c>
      <c r="B17" s="1583" t="s">
        <v>450</v>
      </c>
      <c r="C17" s="1583"/>
      <c r="D17" s="1583"/>
      <c r="E17" s="1583"/>
      <c r="F17" s="1500">
        <v>1971801</v>
      </c>
      <c r="G17" s="1496"/>
      <c r="H17" s="611" t="s">
        <v>478</v>
      </c>
      <c r="I17" s="591">
        <v>1971801</v>
      </c>
      <c r="J17" s="1500">
        <v>2008440</v>
      </c>
      <c r="K17" s="1496"/>
      <c r="L17" s="592" t="s">
        <v>478</v>
      </c>
      <c r="M17" s="1500">
        <v>2008440</v>
      </c>
      <c r="N17" s="1497"/>
    </row>
    <row r="18" spans="1:14" ht="12.75">
      <c r="A18" s="576" t="s">
        <v>752</v>
      </c>
      <c r="B18" s="1583" t="s">
        <v>451</v>
      </c>
      <c r="C18" s="1583"/>
      <c r="D18" s="1583"/>
      <c r="E18" s="1583"/>
      <c r="F18" s="1500">
        <v>16158</v>
      </c>
      <c r="G18" s="1496"/>
      <c r="H18" s="611" t="s">
        <v>478</v>
      </c>
      <c r="I18" s="591">
        <v>16158</v>
      </c>
      <c r="J18" s="1500">
        <v>10653</v>
      </c>
      <c r="K18" s="1496"/>
      <c r="L18" s="592" t="s">
        <v>478</v>
      </c>
      <c r="M18" s="1500">
        <v>10653</v>
      </c>
      <c r="N18" s="1497"/>
    </row>
    <row r="19" spans="1:14" ht="12.75">
      <c r="A19" s="576" t="s">
        <v>754</v>
      </c>
      <c r="B19" s="1583" t="s">
        <v>452</v>
      </c>
      <c r="C19" s="1583"/>
      <c r="D19" s="1583"/>
      <c r="E19" s="1583"/>
      <c r="F19" s="1500">
        <v>1343219</v>
      </c>
      <c r="G19" s="1496"/>
      <c r="H19" s="611" t="s">
        <v>478</v>
      </c>
      <c r="I19" s="591">
        <v>1343219</v>
      </c>
      <c r="J19" s="1500">
        <v>1290495</v>
      </c>
      <c r="K19" s="1496"/>
      <c r="L19" s="592" t="s">
        <v>478</v>
      </c>
      <c r="M19" s="1500">
        <v>1290495</v>
      </c>
      <c r="N19" s="1497"/>
    </row>
    <row r="20" spans="1:14" ht="12.75">
      <c r="A20" s="576"/>
      <c r="B20" s="1582"/>
      <c r="C20" s="1582"/>
      <c r="D20" s="1582"/>
      <c r="E20" s="1582"/>
      <c r="F20" s="1500"/>
      <c r="G20" s="1496"/>
      <c r="H20" s="591"/>
      <c r="I20" s="591"/>
      <c r="J20" s="1500"/>
      <c r="K20" s="1496"/>
      <c r="L20" s="592"/>
      <c r="M20" s="1500"/>
      <c r="N20" s="1497"/>
    </row>
    <row r="21" spans="1:14" ht="12.75">
      <c r="A21" s="576" t="s">
        <v>757</v>
      </c>
      <c r="B21" s="1583" t="s">
        <v>453</v>
      </c>
      <c r="C21" s="1583"/>
      <c r="D21" s="1583"/>
      <c r="E21" s="1583"/>
      <c r="F21" s="1500">
        <v>165763</v>
      </c>
      <c r="G21" s="1496"/>
      <c r="H21" s="611" t="s">
        <v>478</v>
      </c>
      <c r="I21" s="591">
        <v>165763</v>
      </c>
      <c r="J21" s="1500">
        <v>189609</v>
      </c>
      <c r="K21" s="1496"/>
      <c r="L21" s="592" t="s">
        <v>478</v>
      </c>
      <c r="M21" s="1500">
        <v>189609</v>
      </c>
      <c r="N21" s="1497"/>
    </row>
    <row r="22" spans="1:14" ht="12.75">
      <c r="A22" s="576" t="s">
        <v>760</v>
      </c>
      <c r="B22" s="1583" t="s">
        <v>454</v>
      </c>
      <c r="C22" s="1583"/>
      <c r="D22" s="1583"/>
      <c r="E22" s="1583"/>
      <c r="F22" s="1500">
        <v>2423</v>
      </c>
      <c r="G22" s="1496"/>
      <c r="H22" s="611" t="s">
        <v>478</v>
      </c>
      <c r="I22" s="591">
        <v>2423</v>
      </c>
      <c r="J22" s="1500">
        <v>2782</v>
      </c>
      <c r="K22" s="1496"/>
      <c r="L22" s="592" t="s">
        <v>478</v>
      </c>
      <c r="M22" s="1500">
        <v>2782</v>
      </c>
      <c r="N22" s="1497"/>
    </row>
    <row r="23" spans="1:14" ht="12.75">
      <c r="A23" s="576" t="s">
        <v>765</v>
      </c>
      <c r="B23" s="1583" t="s">
        <v>455</v>
      </c>
      <c r="C23" s="1583"/>
      <c r="D23" s="1583"/>
      <c r="E23" s="1583"/>
      <c r="F23" s="1500">
        <v>70804</v>
      </c>
      <c r="G23" s="1496"/>
      <c r="H23" s="611" t="s">
        <v>478</v>
      </c>
      <c r="I23" s="591">
        <v>70804</v>
      </c>
      <c r="J23" s="1500">
        <v>66453</v>
      </c>
      <c r="K23" s="1496"/>
      <c r="L23" s="592" t="s">
        <v>478</v>
      </c>
      <c r="M23" s="1500">
        <v>66453</v>
      </c>
      <c r="N23" s="1497"/>
    </row>
    <row r="24" spans="1:14" ht="12.75">
      <c r="A24" s="576" t="s">
        <v>769</v>
      </c>
      <c r="B24" s="1583" t="s">
        <v>456</v>
      </c>
      <c r="C24" s="1583"/>
      <c r="D24" s="1583"/>
      <c r="E24" s="1583"/>
      <c r="F24" s="1500">
        <v>0</v>
      </c>
      <c r="G24" s="1496"/>
      <c r="H24" s="611" t="s">
        <v>478</v>
      </c>
      <c r="I24" s="591">
        <v>0</v>
      </c>
      <c r="J24" s="1500">
        <v>0</v>
      </c>
      <c r="K24" s="1496"/>
      <c r="L24" s="592" t="s">
        <v>478</v>
      </c>
      <c r="M24" s="1500">
        <v>0</v>
      </c>
      <c r="N24" s="1497"/>
    </row>
    <row r="25" spans="1:14" ht="12.75">
      <c r="A25" s="576" t="s">
        <v>774</v>
      </c>
      <c r="B25" s="1583" t="s">
        <v>457</v>
      </c>
      <c r="C25" s="1583"/>
      <c r="D25" s="1583"/>
      <c r="E25" s="1583"/>
      <c r="F25" s="1500">
        <v>47508</v>
      </c>
      <c r="G25" s="1496"/>
      <c r="H25" s="611" t="s">
        <v>478</v>
      </c>
      <c r="I25" s="591">
        <v>47508</v>
      </c>
      <c r="J25" s="1500">
        <v>56419</v>
      </c>
      <c r="K25" s="1496"/>
      <c r="L25" s="592" t="s">
        <v>478</v>
      </c>
      <c r="M25" s="1500">
        <v>56419</v>
      </c>
      <c r="N25" s="1497"/>
    </row>
    <row r="26" spans="1:14" ht="12.75">
      <c r="A26" s="576" t="s">
        <v>776</v>
      </c>
      <c r="B26" s="1583" t="s">
        <v>458</v>
      </c>
      <c r="C26" s="1583"/>
      <c r="D26" s="1583"/>
      <c r="E26" s="1583"/>
      <c r="F26" s="1500">
        <v>45028</v>
      </c>
      <c r="G26" s="1496"/>
      <c r="H26" s="611" t="s">
        <v>478</v>
      </c>
      <c r="I26" s="591">
        <v>45028</v>
      </c>
      <c r="J26" s="1500">
        <v>63955</v>
      </c>
      <c r="K26" s="1496"/>
      <c r="L26" s="592" t="s">
        <v>478</v>
      </c>
      <c r="M26" s="1500">
        <v>63955</v>
      </c>
      <c r="N26" s="1497"/>
    </row>
    <row r="27" spans="1:14" ht="12.75">
      <c r="A27" s="576"/>
      <c r="B27" s="1582"/>
      <c r="C27" s="1582"/>
      <c r="D27" s="1582"/>
      <c r="E27" s="1582"/>
      <c r="F27" s="1500"/>
      <c r="G27" s="1496"/>
      <c r="H27" s="591"/>
      <c r="I27" s="591"/>
      <c r="J27" s="1500"/>
      <c r="K27" s="1496"/>
      <c r="L27" s="592"/>
      <c r="M27" s="1500"/>
      <c r="N27" s="1497"/>
    </row>
    <row r="28" spans="1:14" ht="13.5" thickBot="1">
      <c r="A28" s="593" t="s">
        <v>779</v>
      </c>
      <c r="B28" s="1607" t="s">
        <v>459</v>
      </c>
      <c r="C28" s="1607"/>
      <c r="D28" s="1607"/>
      <c r="E28" s="1607"/>
      <c r="F28" s="1608">
        <v>3500664</v>
      </c>
      <c r="G28" s="1609"/>
      <c r="H28" s="614" t="s">
        <v>478</v>
      </c>
      <c r="I28" s="595">
        <v>3500664</v>
      </c>
      <c r="J28" s="1608">
        <v>3505524</v>
      </c>
      <c r="K28" s="1609"/>
      <c r="L28" s="592" t="s">
        <v>478</v>
      </c>
      <c r="M28" s="1608">
        <v>3505524</v>
      </c>
      <c r="N28" s="1610"/>
    </row>
    <row r="29" spans="1:14" ht="12.75">
      <c r="A29" s="596"/>
      <c r="B29" s="597"/>
      <c r="C29" s="597"/>
      <c r="D29" s="597"/>
      <c r="E29" s="597"/>
      <c r="F29" s="598"/>
      <c r="G29" s="548"/>
      <c r="H29" s="598"/>
      <c r="I29" s="598"/>
      <c r="J29" s="598"/>
      <c r="K29" s="548"/>
      <c r="L29" s="599"/>
      <c r="M29" s="547"/>
      <c r="N29" s="547"/>
    </row>
    <row r="30" spans="1:14" ht="12.75">
      <c r="A30" s="558"/>
      <c r="B30" s="597"/>
      <c r="C30" s="597"/>
      <c r="D30" s="597"/>
      <c r="E30" s="597"/>
      <c r="F30" s="548"/>
      <c r="G30" s="548"/>
      <c r="H30" s="548"/>
      <c r="I30" s="548"/>
      <c r="J30" s="548"/>
      <c r="K30" s="548"/>
      <c r="L30" s="483"/>
      <c r="M30" s="482"/>
      <c r="N30" s="482"/>
    </row>
    <row r="31" spans="1:14" ht="12.75">
      <c r="A31" s="558"/>
      <c r="B31" s="597"/>
      <c r="C31" s="597"/>
      <c r="D31" s="597"/>
      <c r="E31" s="597"/>
      <c r="F31" s="550"/>
      <c r="G31" s="548"/>
      <c r="H31" s="548"/>
      <c r="I31" s="548"/>
      <c r="J31" s="548"/>
      <c r="K31" s="548"/>
      <c r="L31" s="483"/>
      <c r="M31" s="482"/>
      <c r="N31" s="482"/>
    </row>
    <row r="32" spans="1:14" ht="12.75">
      <c r="A32" s="558"/>
      <c r="B32" s="597"/>
      <c r="C32" s="597"/>
      <c r="D32" s="597"/>
      <c r="E32" s="597"/>
      <c r="F32" s="548"/>
      <c r="G32" s="548"/>
      <c r="H32" s="548"/>
      <c r="I32" s="548"/>
      <c r="J32" s="548"/>
      <c r="K32" s="548"/>
      <c r="L32" s="483"/>
      <c r="M32" s="482"/>
      <c r="N32" s="482"/>
    </row>
    <row r="33" spans="1:14" ht="12.75">
      <c r="A33" s="558"/>
      <c r="B33" s="597"/>
      <c r="C33" s="597"/>
      <c r="D33" s="597"/>
      <c r="E33" s="597"/>
      <c r="F33" s="548"/>
      <c r="G33" s="548"/>
      <c r="H33" s="548"/>
      <c r="I33" s="548"/>
      <c r="J33" s="548"/>
      <c r="K33" s="548"/>
      <c r="L33" s="483"/>
      <c r="M33" s="482"/>
      <c r="N33" s="482"/>
    </row>
    <row r="34" spans="1:14" ht="12.75">
      <c r="A34" s="558"/>
      <c r="B34" s="597"/>
      <c r="C34" s="597"/>
      <c r="D34" s="597"/>
      <c r="E34" s="597"/>
      <c r="F34" s="548"/>
      <c r="G34" s="548"/>
      <c r="H34" s="548"/>
      <c r="I34" s="548"/>
      <c r="J34" s="548"/>
      <c r="K34" s="548"/>
      <c r="L34" s="483"/>
      <c r="M34" s="482"/>
      <c r="N34" s="482"/>
    </row>
    <row r="35" spans="1:14" ht="12.75">
      <c r="A35" s="558"/>
      <c r="B35" s="597"/>
      <c r="C35" s="597"/>
      <c r="D35" s="597"/>
      <c r="E35" s="597"/>
      <c r="F35" s="548"/>
      <c r="G35" s="548"/>
      <c r="H35" s="548"/>
      <c r="I35" s="548"/>
      <c r="J35" s="548"/>
      <c r="K35" s="548"/>
      <c r="L35" s="483"/>
      <c r="M35" s="482"/>
      <c r="N35" s="482"/>
    </row>
    <row r="36" spans="1:14" ht="12.75">
      <c r="A36" s="558"/>
      <c r="B36" s="597"/>
      <c r="C36" s="597"/>
      <c r="D36" s="597"/>
      <c r="E36" s="597"/>
      <c r="F36" s="548"/>
      <c r="G36" s="548"/>
      <c r="H36" s="548"/>
      <c r="I36" s="548"/>
      <c r="J36" s="548"/>
      <c r="K36" s="548"/>
      <c r="L36" s="483"/>
      <c r="M36" s="482"/>
      <c r="N36" s="482"/>
    </row>
    <row r="37" spans="1:14" ht="12.75">
      <c r="A37" s="558"/>
      <c r="B37" s="597"/>
      <c r="C37" s="597"/>
      <c r="D37" s="597"/>
      <c r="E37" s="597"/>
      <c r="F37" s="548"/>
      <c r="G37" s="548"/>
      <c r="H37" s="548"/>
      <c r="I37" s="548"/>
      <c r="J37" s="548"/>
      <c r="K37" s="548"/>
      <c r="L37" s="483"/>
      <c r="M37" s="482"/>
      <c r="N37" s="482"/>
    </row>
    <row r="38" spans="1:14" ht="12.75">
      <c r="A38" s="558"/>
      <c r="B38" s="597"/>
      <c r="C38" s="597"/>
      <c r="D38" s="597"/>
      <c r="E38" s="597"/>
      <c r="F38" s="548"/>
      <c r="G38" s="548"/>
      <c r="H38" s="548"/>
      <c r="I38" s="548"/>
      <c r="J38" s="548"/>
      <c r="K38" s="548"/>
      <c r="L38" s="483"/>
      <c r="M38" s="482"/>
      <c r="N38" s="482"/>
    </row>
    <row r="39" spans="1:14" ht="15">
      <c r="A39" s="1611" t="s">
        <v>441</v>
      </c>
      <c r="B39" s="1612"/>
      <c r="C39" s="1612"/>
      <c r="D39" s="1612"/>
      <c r="E39" s="1612"/>
      <c r="F39" s="1612"/>
      <c r="G39" s="1612"/>
      <c r="H39" s="1612"/>
      <c r="I39" s="1612"/>
      <c r="J39" s="1612"/>
      <c r="K39" s="1612"/>
      <c r="L39" s="1612"/>
      <c r="M39" s="1612"/>
      <c r="N39" s="1612"/>
    </row>
    <row r="40" spans="1:14" ht="12.75">
      <c r="A40" s="558"/>
      <c r="B40" s="597"/>
      <c r="C40" s="597"/>
      <c r="D40" s="597"/>
      <c r="E40" s="597"/>
      <c r="F40" s="548"/>
      <c r="G40" s="548"/>
      <c r="H40" s="548"/>
      <c r="I40" s="548"/>
      <c r="J40" s="548"/>
      <c r="K40" s="548"/>
      <c r="L40" s="483"/>
      <c r="M40" s="482"/>
      <c r="N40" s="482"/>
    </row>
    <row r="41" spans="1:14" ht="13.5" thickBot="1">
      <c r="A41" s="1613"/>
      <c r="B41" s="1613"/>
      <c r="C41" s="1613"/>
      <c r="D41" s="1613"/>
      <c r="E41" s="1613"/>
      <c r="F41" s="1613"/>
      <c r="G41" s="1613"/>
      <c r="H41" s="1613"/>
      <c r="I41" s="1613"/>
      <c r="J41" s="1613"/>
      <c r="K41" s="1613"/>
      <c r="L41" s="1613"/>
      <c r="M41" s="1613"/>
      <c r="N41" s="1613"/>
    </row>
    <row r="42" spans="1:14" ht="12.75">
      <c r="A42" s="1516" t="s">
        <v>445</v>
      </c>
      <c r="B42" s="1586" t="s">
        <v>721</v>
      </c>
      <c r="C42" s="1517"/>
      <c r="D42" s="1517"/>
      <c r="E42" s="1595"/>
      <c r="F42" s="1517" t="s">
        <v>247</v>
      </c>
      <c r="G42" s="1517"/>
      <c r="H42" s="1600" t="s">
        <v>479</v>
      </c>
      <c r="I42" s="1517" t="s">
        <v>475</v>
      </c>
      <c r="J42" s="1586" t="s">
        <v>446</v>
      </c>
      <c r="K42" s="1595"/>
      <c r="L42" s="1600" t="s">
        <v>479</v>
      </c>
      <c r="M42" s="1517" t="s">
        <v>477</v>
      </c>
      <c r="N42" s="1528"/>
    </row>
    <row r="43" spans="1:14" ht="12.75">
      <c r="A43" s="1518"/>
      <c r="B43" s="1596"/>
      <c r="C43" s="1519"/>
      <c r="D43" s="1519"/>
      <c r="E43" s="1597"/>
      <c r="F43" s="1519"/>
      <c r="G43" s="1519"/>
      <c r="H43" s="1601"/>
      <c r="I43" s="1519"/>
      <c r="J43" s="1596"/>
      <c r="K43" s="1597"/>
      <c r="L43" s="1601"/>
      <c r="M43" s="1519"/>
      <c r="N43" s="1529"/>
    </row>
    <row r="44" spans="1:14" ht="13.5" thickBot="1">
      <c r="A44" s="1556"/>
      <c r="B44" s="1598"/>
      <c r="C44" s="1530"/>
      <c r="D44" s="1530"/>
      <c r="E44" s="1599"/>
      <c r="F44" s="1530"/>
      <c r="G44" s="1530"/>
      <c r="H44" s="1602"/>
      <c r="I44" s="1530"/>
      <c r="J44" s="1598"/>
      <c r="K44" s="1599"/>
      <c r="L44" s="1602"/>
      <c r="M44" s="1530"/>
      <c r="N44" s="1531"/>
    </row>
    <row r="45" spans="1:14" ht="12.75">
      <c r="A45" s="576"/>
      <c r="B45" s="1582"/>
      <c r="C45" s="1582"/>
      <c r="D45" s="1582"/>
      <c r="E45" s="1582"/>
      <c r="F45" s="1614"/>
      <c r="G45" s="1614"/>
      <c r="H45" s="548"/>
      <c r="I45" s="591"/>
      <c r="J45" s="1500"/>
      <c r="K45" s="1496"/>
      <c r="L45" s="559"/>
      <c r="M45" s="1568"/>
      <c r="N45" s="1501"/>
    </row>
    <row r="46" spans="1:14" ht="12.75">
      <c r="A46" s="576"/>
      <c r="B46" s="1583" t="s">
        <v>460</v>
      </c>
      <c r="C46" s="1583"/>
      <c r="D46" s="1583"/>
      <c r="E46" s="1583"/>
      <c r="F46" s="1614"/>
      <c r="G46" s="1614"/>
      <c r="H46" s="548"/>
      <c r="I46" s="591"/>
      <c r="J46" s="1500"/>
      <c r="K46" s="1496"/>
      <c r="L46" s="559"/>
      <c r="M46" s="1568"/>
      <c r="N46" s="1501"/>
    </row>
    <row r="47" spans="1:14" ht="12.75">
      <c r="A47" s="576"/>
      <c r="B47" s="1582"/>
      <c r="C47" s="1582"/>
      <c r="D47" s="1582"/>
      <c r="E47" s="1582"/>
      <c r="F47" s="1614"/>
      <c r="G47" s="1614"/>
      <c r="H47" s="548"/>
      <c r="I47" s="591"/>
      <c r="J47" s="1500"/>
      <c r="K47" s="1496"/>
      <c r="L47" s="559"/>
      <c r="M47" s="1568"/>
      <c r="N47" s="1501"/>
    </row>
    <row r="48" spans="1:14" ht="12.75">
      <c r="A48" s="576" t="s">
        <v>781</v>
      </c>
      <c r="B48" s="1582" t="s">
        <v>461</v>
      </c>
      <c r="C48" s="1582"/>
      <c r="D48" s="1582"/>
      <c r="E48" s="1582"/>
      <c r="F48" s="1500">
        <v>3254808</v>
      </c>
      <c r="G48" s="1496"/>
      <c r="H48" s="611" t="s">
        <v>478</v>
      </c>
      <c r="I48" s="591">
        <v>3254808</v>
      </c>
      <c r="J48" s="1500">
        <v>3237696</v>
      </c>
      <c r="K48" s="1496"/>
      <c r="L48" s="592" t="s">
        <v>478</v>
      </c>
      <c r="M48" s="1500">
        <v>3237696</v>
      </c>
      <c r="N48" s="1497"/>
    </row>
    <row r="49" spans="1:14" ht="12.75">
      <c r="A49" s="576" t="s">
        <v>893</v>
      </c>
      <c r="B49" s="1583" t="s">
        <v>462</v>
      </c>
      <c r="C49" s="1583"/>
      <c r="D49" s="1583"/>
      <c r="E49" s="1583"/>
      <c r="F49" s="1500">
        <v>192995</v>
      </c>
      <c r="G49" s="1496"/>
      <c r="H49" s="611" t="s">
        <v>478</v>
      </c>
      <c r="I49" s="591">
        <v>192995</v>
      </c>
      <c r="J49" s="1500">
        <v>192995</v>
      </c>
      <c r="K49" s="1496"/>
      <c r="L49" s="592" t="s">
        <v>478</v>
      </c>
      <c r="M49" s="1500">
        <v>192995</v>
      </c>
      <c r="N49" s="1497"/>
    </row>
    <row r="50" spans="1:14" ht="12.75">
      <c r="A50" s="576" t="s">
        <v>894</v>
      </c>
      <c r="B50" s="1583" t="s">
        <v>463</v>
      </c>
      <c r="C50" s="1583"/>
      <c r="D50" s="1583"/>
      <c r="E50" s="1583"/>
      <c r="F50" s="1500">
        <v>3061813</v>
      </c>
      <c r="G50" s="1496"/>
      <c r="H50" s="611" t="s">
        <v>478</v>
      </c>
      <c r="I50" s="591">
        <v>3061813</v>
      </c>
      <c r="J50" s="1500">
        <v>3044701</v>
      </c>
      <c r="K50" s="1496"/>
      <c r="L50" s="592" t="s">
        <v>478</v>
      </c>
      <c r="M50" s="1500">
        <v>3044701</v>
      </c>
      <c r="N50" s="1497"/>
    </row>
    <row r="51" spans="1:14" ht="12.75">
      <c r="A51" s="576" t="s">
        <v>895</v>
      </c>
      <c r="B51" s="1583" t="s">
        <v>464</v>
      </c>
      <c r="C51" s="1583"/>
      <c r="D51" s="1583"/>
      <c r="E51" s="1583"/>
      <c r="F51" s="1500">
        <v>0</v>
      </c>
      <c r="G51" s="1496"/>
      <c r="H51" s="611" t="s">
        <v>478</v>
      </c>
      <c r="I51" s="591">
        <v>0</v>
      </c>
      <c r="J51" s="1500">
        <v>0</v>
      </c>
      <c r="K51" s="1496"/>
      <c r="L51" s="592" t="s">
        <v>478</v>
      </c>
      <c r="M51" s="1500">
        <v>0</v>
      </c>
      <c r="N51" s="1497"/>
    </row>
    <row r="52" spans="1:14" ht="12.75">
      <c r="A52" s="576"/>
      <c r="B52" s="1582"/>
      <c r="C52" s="1582"/>
      <c r="D52" s="1582"/>
      <c r="E52" s="1582"/>
      <c r="F52" s="1500"/>
      <c r="G52" s="1496"/>
      <c r="H52" s="591"/>
      <c r="I52" s="591"/>
      <c r="J52" s="1500"/>
      <c r="K52" s="1496"/>
      <c r="L52" s="559"/>
      <c r="M52" s="1500"/>
      <c r="N52" s="1497"/>
    </row>
    <row r="53" spans="1:14" ht="12.75">
      <c r="A53" s="576" t="s">
        <v>896</v>
      </c>
      <c r="B53" s="1583" t="s">
        <v>465</v>
      </c>
      <c r="C53" s="1583"/>
      <c r="D53" s="1583"/>
      <c r="E53" s="1583"/>
      <c r="F53" s="1500">
        <v>-11819</v>
      </c>
      <c r="G53" s="1496"/>
      <c r="H53" s="611" t="s">
        <v>478</v>
      </c>
      <c r="I53" s="591">
        <v>-11819</v>
      </c>
      <c r="J53" s="1500">
        <v>-57697</v>
      </c>
      <c r="K53" s="1496"/>
      <c r="L53" s="592" t="s">
        <v>478</v>
      </c>
      <c r="M53" s="1500">
        <v>-57697</v>
      </c>
      <c r="N53" s="1497"/>
    </row>
    <row r="54" spans="1:14" ht="12.75">
      <c r="A54" s="576" t="s">
        <v>897</v>
      </c>
      <c r="B54" s="1583" t="s">
        <v>466</v>
      </c>
      <c r="C54" s="1583"/>
      <c r="D54" s="1583"/>
      <c r="E54" s="1583"/>
      <c r="F54" s="1500">
        <v>-11819</v>
      </c>
      <c r="G54" s="1496"/>
      <c r="H54" s="611" t="s">
        <v>478</v>
      </c>
      <c r="I54" s="591">
        <v>-11819</v>
      </c>
      <c r="J54" s="1500">
        <v>-57697</v>
      </c>
      <c r="K54" s="1496"/>
      <c r="L54" s="592" t="s">
        <v>478</v>
      </c>
      <c r="M54" s="1500">
        <v>-57697</v>
      </c>
      <c r="N54" s="1497"/>
    </row>
    <row r="55" spans="1:14" ht="12.75">
      <c r="A55" s="576" t="s">
        <v>898</v>
      </c>
      <c r="B55" s="1583" t="s">
        <v>467</v>
      </c>
      <c r="C55" s="1583"/>
      <c r="D55" s="1583"/>
      <c r="E55" s="1583"/>
      <c r="F55" s="1500">
        <v>0</v>
      </c>
      <c r="G55" s="1496"/>
      <c r="H55" s="611" t="s">
        <v>478</v>
      </c>
      <c r="I55" s="591">
        <v>0</v>
      </c>
      <c r="J55" s="1500">
        <v>0</v>
      </c>
      <c r="K55" s="1496"/>
      <c r="L55" s="592" t="s">
        <v>478</v>
      </c>
      <c r="M55" s="1500">
        <v>0</v>
      </c>
      <c r="N55" s="1497"/>
    </row>
    <row r="56" spans="1:14" ht="12.75">
      <c r="A56" s="576"/>
      <c r="B56" s="1582"/>
      <c r="C56" s="1582"/>
      <c r="D56" s="1582"/>
      <c r="E56" s="1582"/>
      <c r="F56" s="1500"/>
      <c r="G56" s="1496"/>
      <c r="H56" s="591"/>
      <c r="I56" s="591"/>
      <c r="J56" s="1500"/>
      <c r="K56" s="1496"/>
      <c r="L56" s="559"/>
      <c r="M56" s="1500"/>
      <c r="N56" s="1497"/>
    </row>
    <row r="57" spans="1:14" ht="12.75">
      <c r="A57" s="576" t="s">
        <v>899</v>
      </c>
      <c r="B57" s="1583" t="s">
        <v>468</v>
      </c>
      <c r="C57" s="1583"/>
      <c r="D57" s="1583"/>
      <c r="E57" s="1583"/>
      <c r="F57" s="1500">
        <v>257675</v>
      </c>
      <c r="G57" s="1496"/>
      <c r="H57" s="611" t="s">
        <v>478</v>
      </c>
      <c r="I57" s="591">
        <v>257675</v>
      </c>
      <c r="J57" s="1500">
        <v>325525</v>
      </c>
      <c r="K57" s="1496"/>
      <c r="L57" s="592" t="s">
        <v>478</v>
      </c>
      <c r="M57" s="1500">
        <v>325525</v>
      </c>
      <c r="N57" s="1497"/>
    </row>
    <row r="58" spans="1:14" ht="12.75">
      <c r="A58" s="576" t="s">
        <v>900</v>
      </c>
      <c r="B58" s="1583" t="s">
        <v>469</v>
      </c>
      <c r="C58" s="1583"/>
      <c r="D58" s="1583"/>
      <c r="E58" s="1583"/>
      <c r="F58" s="1500">
        <v>67938</v>
      </c>
      <c r="G58" s="1496"/>
      <c r="H58" s="611" t="s">
        <v>478</v>
      </c>
      <c r="I58" s="591">
        <v>67938</v>
      </c>
      <c r="J58" s="1500">
        <v>55920</v>
      </c>
      <c r="K58" s="1496"/>
      <c r="L58" s="592" t="s">
        <v>478</v>
      </c>
      <c r="M58" s="1500">
        <v>55920</v>
      </c>
      <c r="N58" s="1497"/>
    </row>
    <row r="59" spans="1:14" ht="12.75">
      <c r="A59" s="576" t="s">
        <v>901</v>
      </c>
      <c r="B59" s="1583" t="s">
        <v>470</v>
      </c>
      <c r="C59" s="1583"/>
      <c r="D59" s="1583"/>
      <c r="E59" s="1583"/>
      <c r="F59" s="1500">
        <v>85382</v>
      </c>
      <c r="G59" s="1496"/>
      <c r="H59" s="611" t="s">
        <v>478</v>
      </c>
      <c r="I59" s="591">
        <v>85382</v>
      </c>
      <c r="J59" s="1500">
        <v>170606</v>
      </c>
      <c r="K59" s="1496"/>
      <c r="L59" s="592" t="s">
        <v>478</v>
      </c>
      <c r="M59" s="1500">
        <v>170606</v>
      </c>
      <c r="N59" s="1497"/>
    </row>
    <row r="60" spans="1:14" ht="12.75">
      <c r="A60" s="576" t="s">
        <v>902</v>
      </c>
      <c r="B60" s="1583" t="s">
        <v>471</v>
      </c>
      <c r="C60" s="1583"/>
      <c r="D60" s="1583"/>
      <c r="E60" s="1583"/>
      <c r="F60" s="1500">
        <v>104355</v>
      </c>
      <c r="G60" s="1496"/>
      <c r="H60" s="591"/>
      <c r="I60" s="591">
        <v>104355</v>
      </c>
      <c r="J60" s="1500">
        <v>98999</v>
      </c>
      <c r="K60" s="1496"/>
      <c r="L60" s="559"/>
      <c r="M60" s="1500">
        <v>98999</v>
      </c>
      <c r="N60" s="1497"/>
    </row>
    <row r="61" spans="1:14" ht="12.75">
      <c r="A61" s="578"/>
      <c r="B61" s="1582"/>
      <c r="C61" s="1582"/>
      <c r="D61" s="1582"/>
      <c r="E61" s="1582"/>
      <c r="F61" s="1568"/>
      <c r="G61" s="1159"/>
      <c r="H61" s="577"/>
      <c r="I61" s="577"/>
      <c r="J61" s="1568"/>
      <c r="K61" s="1159"/>
      <c r="L61" s="559"/>
      <c r="M61" s="1568"/>
      <c r="N61" s="1501"/>
    </row>
    <row r="62" spans="1:14" ht="12.75">
      <c r="A62" s="576" t="s">
        <v>133</v>
      </c>
      <c r="B62" s="1583" t="s">
        <v>472</v>
      </c>
      <c r="C62" s="1583"/>
      <c r="D62" s="1583"/>
      <c r="E62" s="1583"/>
      <c r="F62" s="1584">
        <v>3500664</v>
      </c>
      <c r="G62" s="1616"/>
      <c r="H62" s="815" t="s">
        <v>478</v>
      </c>
      <c r="I62" s="600">
        <v>3500664</v>
      </c>
      <c r="J62" s="1584">
        <v>3505524</v>
      </c>
      <c r="K62" s="1616"/>
      <c r="L62" s="592" t="s">
        <v>478</v>
      </c>
      <c r="M62" s="1584">
        <v>3505524</v>
      </c>
      <c r="N62" s="1585"/>
    </row>
    <row r="63" spans="1:14" ht="13.5" thickBot="1">
      <c r="A63" s="579"/>
      <c r="B63" s="580"/>
      <c r="C63" s="565"/>
      <c r="D63" s="565"/>
      <c r="E63" s="581"/>
      <c r="F63" s="580"/>
      <c r="G63" s="581"/>
      <c r="H63" s="565"/>
      <c r="I63" s="564"/>
      <c r="J63" s="1569"/>
      <c r="K63" s="1570"/>
      <c r="L63" s="564"/>
      <c r="M63" s="1569"/>
      <c r="N63" s="1615"/>
    </row>
    <row r="64" ht="12.75">
      <c r="A64" s="599"/>
    </row>
    <row r="65" ht="12.75">
      <c r="A65" s="483"/>
    </row>
    <row r="66" ht="12.75">
      <c r="A66" s="483"/>
    </row>
    <row r="67" spans="1:13" ht="12.75">
      <c r="A67" s="483"/>
      <c r="K67" s="904" t="s">
        <v>439</v>
      </c>
      <c r="L67" s="904"/>
      <c r="M67" s="904"/>
    </row>
    <row r="68" spans="1:13" ht="12.75">
      <c r="A68" s="483"/>
      <c r="K68" s="904" t="s">
        <v>178</v>
      </c>
      <c r="L68" s="904"/>
      <c r="M68" s="904"/>
    </row>
    <row r="69" ht="12.75">
      <c r="A69" s="483"/>
    </row>
    <row r="70" ht="12.75">
      <c r="A70" s="483"/>
    </row>
    <row r="71" ht="12.75">
      <c r="A71" s="483"/>
    </row>
    <row r="72" ht="12.75">
      <c r="A72" s="483"/>
    </row>
    <row r="73" ht="12.75">
      <c r="A73" s="483"/>
    </row>
    <row r="74" ht="12.75">
      <c r="A74" s="483"/>
    </row>
    <row r="75" ht="12.75">
      <c r="A75" s="483"/>
    </row>
    <row r="76" ht="12.75">
      <c r="A76" s="483"/>
    </row>
    <row r="77" ht="12.75">
      <c r="A77" s="483"/>
    </row>
    <row r="78" ht="12.75">
      <c r="A78" s="483"/>
    </row>
    <row r="79" ht="12.75">
      <c r="A79" s="483"/>
    </row>
  </sheetData>
  <sheetProtection/>
  <mergeCells count="163">
    <mergeCell ref="J63:K63"/>
    <mergeCell ref="M63:N63"/>
    <mergeCell ref="B62:E62"/>
    <mergeCell ref="F62:G62"/>
    <mergeCell ref="J62:K62"/>
    <mergeCell ref="M62:N62"/>
    <mergeCell ref="B60:E60"/>
    <mergeCell ref="F60:G60"/>
    <mergeCell ref="J60:K60"/>
    <mergeCell ref="M60:N60"/>
    <mergeCell ref="B61:E61"/>
    <mergeCell ref="F61:G61"/>
    <mergeCell ref="J61:K61"/>
    <mergeCell ref="M61:N61"/>
    <mergeCell ref="B58:E58"/>
    <mergeCell ref="F58:G58"/>
    <mergeCell ref="J58:K58"/>
    <mergeCell ref="M58:N58"/>
    <mergeCell ref="B59:E59"/>
    <mergeCell ref="F59:G59"/>
    <mergeCell ref="J59:K59"/>
    <mergeCell ref="M59:N59"/>
    <mergeCell ref="B56:E56"/>
    <mergeCell ref="F56:G56"/>
    <mergeCell ref="J56:K56"/>
    <mergeCell ref="M56:N56"/>
    <mergeCell ref="B57:E57"/>
    <mergeCell ref="F57:G57"/>
    <mergeCell ref="J57:K57"/>
    <mergeCell ref="M57:N57"/>
    <mergeCell ref="B54:E54"/>
    <mergeCell ref="F54:G54"/>
    <mergeCell ref="J54:K54"/>
    <mergeCell ref="M54:N54"/>
    <mergeCell ref="B55:E55"/>
    <mergeCell ref="F55:G55"/>
    <mergeCell ref="J55:K55"/>
    <mergeCell ref="M55:N55"/>
    <mergeCell ref="B52:E52"/>
    <mergeCell ref="F52:G52"/>
    <mergeCell ref="J52:K52"/>
    <mergeCell ref="M52:N52"/>
    <mergeCell ref="B53:E53"/>
    <mergeCell ref="F53:G53"/>
    <mergeCell ref="J53:K53"/>
    <mergeCell ref="M53:N53"/>
    <mergeCell ref="B50:E50"/>
    <mergeCell ref="F50:G50"/>
    <mergeCell ref="J50:K50"/>
    <mergeCell ref="M50:N50"/>
    <mergeCell ref="B51:E51"/>
    <mergeCell ref="F51:G51"/>
    <mergeCell ref="J51:K51"/>
    <mergeCell ref="M51:N51"/>
    <mergeCell ref="B48:E48"/>
    <mergeCell ref="F48:G48"/>
    <mergeCell ref="J48:K48"/>
    <mergeCell ref="M48:N48"/>
    <mergeCell ref="B49:E49"/>
    <mergeCell ref="F49:G49"/>
    <mergeCell ref="J49:K49"/>
    <mergeCell ref="M49:N49"/>
    <mergeCell ref="B46:E46"/>
    <mergeCell ref="F46:G46"/>
    <mergeCell ref="J46:K46"/>
    <mergeCell ref="M46:N46"/>
    <mergeCell ref="B47:E47"/>
    <mergeCell ref="F47:G47"/>
    <mergeCell ref="J47:K47"/>
    <mergeCell ref="M47:N47"/>
    <mergeCell ref="L42:L44"/>
    <mergeCell ref="M42:N44"/>
    <mergeCell ref="B45:E45"/>
    <mergeCell ref="F45:G45"/>
    <mergeCell ref="J45:K45"/>
    <mergeCell ref="M45:N45"/>
    <mergeCell ref="A42:A44"/>
    <mergeCell ref="B42:E44"/>
    <mergeCell ref="F42:G44"/>
    <mergeCell ref="H42:H44"/>
    <mergeCell ref="I42:I44"/>
    <mergeCell ref="J42:K44"/>
    <mergeCell ref="B28:E28"/>
    <mergeCell ref="F28:G28"/>
    <mergeCell ref="J28:K28"/>
    <mergeCell ref="M28:N28"/>
    <mergeCell ref="A39:N39"/>
    <mergeCell ref="A41:N41"/>
    <mergeCell ref="B26:E26"/>
    <mergeCell ref="F26:G26"/>
    <mergeCell ref="J26:K26"/>
    <mergeCell ref="M26:N26"/>
    <mergeCell ref="B27:E27"/>
    <mergeCell ref="F27:G27"/>
    <mergeCell ref="J27:K27"/>
    <mergeCell ref="M27:N27"/>
    <mergeCell ref="B24:E24"/>
    <mergeCell ref="F24:G24"/>
    <mergeCell ref="J24:K24"/>
    <mergeCell ref="M24:N24"/>
    <mergeCell ref="B25:E25"/>
    <mergeCell ref="F25:G25"/>
    <mergeCell ref="J25:K25"/>
    <mergeCell ref="M25:N25"/>
    <mergeCell ref="B22:E22"/>
    <mergeCell ref="F22:G22"/>
    <mergeCell ref="J22:K22"/>
    <mergeCell ref="M22:N22"/>
    <mergeCell ref="B23:E23"/>
    <mergeCell ref="F23:G23"/>
    <mergeCell ref="J23:K23"/>
    <mergeCell ref="M23:N23"/>
    <mergeCell ref="B20:E20"/>
    <mergeCell ref="F20:G20"/>
    <mergeCell ref="J20:K20"/>
    <mergeCell ref="M20:N20"/>
    <mergeCell ref="B21:E21"/>
    <mergeCell ref="F21:G21"/>
    <mergeCell ref="J21:K21"/>
    <mergeCell ref="M21:N21"/>
    <mergeCell ref="B18:E18"/>
    <mergeCell ref="F18:G18"/>
    <mergeCell ref="J18:K18"/>
    <mergeCell ref="M18:N18"/>
    <mergeCell ref="B19:E19"/>
    <mergeCell ref="F19:G19"/>
    <mergeCell ref="J19:K19"/>
    <mergeCell ref="M19:N19"/>
    <mergeCell ref="B16:E16"/>
    <mergeCell ref="F16:G16"/>
    <mergeCell ref="J16:K16"/>
    <mergeCell ref="M16:N16"/>
    <mergeCell ref="B17:E17"/>
    <mergeCell ref="F17:G17"/>
    <mergeCell ref="J17:K17"/>
    <mergeCell ref="M17:N17"/>
    <mergeCell ref="B14:E14"/>
    <mergeCell ref="F14:G14"/>
    <mergeCell ref="J14:K14"/>
    <mergeCell ref="M14:N14"/>
    <mergeCell ref="B15:E15"/>
    <mergeCell ref="F15:G15"/>
    <mergeCell ref="J15:K15"/>
    <mergeCell ref="M15:N15"/>
    <mergeCell ref="J9:K11"/>
    <mergeCell ref="L9:L11"/>
    <mergeCell ref="M9:N11"/>
    <mergeCell ref="B12:E12"/>
    <mergeCell ref="F12:G13"/>
    <mergeCell ref="J12:K13"/>
    <mergeCell ref="M12:N12"/>
    <mergeCell ref="B13:E13"/>
    <mergeCell ref="M13:N13"/>
    <mergeCell ref="K67:M67"/>
    <mergeCell ref="K68:M68"/>
    <mergeCell ref="A1:N1"/>
    <mergeCell ref="A3:N3"/>
    <mergeCell ref="A5:N7"/>
    <mergeCell ref="A9:A11"/>
    <mergeCell ref="B9:E11"/>
    <mergeCell ref="F9:G11"/>
    <mergeCell ref="H9:H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.125" style="0" customWidth="1"/>
    <col min="6" max="6" width="13.625" style="0" customWidth="1"/>
    <col min="7" max="7" width="13.75390625" style="0" customWidth="1"/>
    <col min="8" max="8" width="14.625" style="0" customWidth="1"/>
  </cols>
  <sheetData>
    <row r="1" spans="1:8" ht="15">
      <c r="A1" s="829" t="s">
        <v>480</v>
      </c>
      <c r="B1" s="829"/>
      <c r="C1" s="829"/>
      <c r="D1" s="829"/>
      <c r="E1" s="829"/>
      <c r="F1" s="829"/>
      <c r="G1" s="829"/>
      <c r="H1" s="829"/>
    </row>
    <row r="2" spans="1:8" ht="15">
      <c r="A2" s="453"/>
      <c r="B2" s="453"/>
      <c r="C2" s="453"/>
      <c r="D2" s="453"/>
      <c r="E2" s="453"/>
      <c r="F2" s="453"/>
      <c r="G2" s="453"/>
      <c r="H2" s="453"/>
    </row>
    <row r="3" spans="1:8" ht="12.75">
      <c r="A3" s="827"/>
      <c r="B3" s="827"/>
      <c r="C3" s="827"/>
      <c r="D3" s="827"/>
      <c r="E3" s="827"/>
      <c r="F3" s="827"/>
      <c r="G3" s="827"/>
      <c r="H3" s="827"/>
    </row>
    <row r="4" spans="1:8" ht="12.75">
      <c r="A4" s="1436" t="s">
        <v>1062</v>
      </c>
      <c r="B4" s="1437"/>
      <c r="C4" s="1437"/>
      <c r="D4" s="1437"/>
      <c r="E4" s="1437"/>
      <c r="F4" s="1437"/>
      <c r="G4" s="1437"/>
      <c r="H4" s="1437"/>
    </row>
    <row r="5" spans="1:8" ht="12.75">
      <c r="A5" s="1437"/>
      <c r="B5" s="1437"/>
      <c r="C5" s="1437"/>
      <c r="D5" s="1437"/>
      <c r="E5" s="1437"/>
      <c r="F5" s="1437"/>
      <c r="G5" s="1437"/>
      <c r="H5" s="1437"/>
    </row>
    <row r="6" spans="1:8" ht="12.75">
      <c r="A6" s="1437"/>
      <c r="B6" s="1437"/>
      <c r="C6" s="1437"/>
      <c r="D6" s="1437"/>
      <c r="E6" s="1437"/>
      <c r="F6" s="1437"/>
      <c r="G6" s="1437"/>
      <c r="H6" s="1437"/>
    </row>
    <row r="9" spans="1:8" ht="13.5" thickBot="1">
      <c r="A9" s="827" t="s">
        <v>719</v>
      </c>
      <c r="B9" s="827"/>
      <c r="C9" s="827"/>
      <c r="D9" s="827"/>
      <c r="E9" s="827"/>
      <c r="F9" s="827"/>
      <c r="G9" s="827"/>
      <c r="H9" s="827"/>
    </row>
    <row r="10" spans="1:8" ht="12.75">
      <c r="A10" s="1617" t="s">
        <v>445</v>
      </c>
      <c r="B10" s="1576" t="s">
        <v>721</v>
      </c>
      <c r="C10" s="1574"/>
      <c r="D10" s="1574"/>
      <c r="E10" s="1619"/>
      <c r="F10" s="1517" t="s">
        <v>481</v>
      </c>
      <c r="G10" s="1600" t="s">
        <v>717</v>
      </c>
      <c r="H10" s="1577" t="s">
        <v>718</v>
      </c>
    </row>
    <row r="11" spans="1:8" ht="13.5" thickBot="1">
      <c r="A11" s="1618"/>
      <c r="B11" s="1578"/>
      <c r="C11" s="1575"/>
      <c r="D11" s="1575"/>
      <c r="E11" s="1620"/>
      <c r="F11" s="1530"/>
      <c r="G11" s="1602"/>
      <c r="H11" s="1579"/>
    </row>
    <row r="12" spans="1:8" ht="12.75">
      <c r="A12" s="601" t="s">
        <v>724</v>
      </c>
      <c r="B12" s="1493" t="s">
        <v>482</v>
      </c>
      <c r="C12" s="1533"/>
      <c r="D12" s="1533"/>
      <c r="E12" s="1621"/>
      <c r="F12" s="555">
        <v>704398</v>
      </c>
      <c r="G12" s="554">
        <v>760496</v>
      </c>
      <c r="H12" s="816">
        <v>759899</v>
      </c>
    </row>
    <row r="13" spans="1:8" ht="12.75">
      <c r="A13" s="576" t="s">
        <v>726</v>
      </c>
      <c r="B13" s="1150" t="s">
        <v>788</v>
      </c>
      <c r="C13" s="1155"/>
      <c r="D13" s="1155"/>
      <c r="E13" s="1498"/>
      <c r="F13" s="557">
        <v>222695</v>
      </c>
      <c r="G13" s="556">
        <v>221653</v>
      </c>
      <c r="H13" s="612">
        <v>220644</v>
      </c>
    </row>
    <row r="14" spans="1:8" ht="12.75">
      <c r="A14" s="576" t="s">
        <v>738</v>
      </c>
      <c r="B14" s="1150" t="s">
        <v>483</v>
      </c>
      <c r="C14" s="1155"/>
      <c r="D14" s="1155"/>
      <c r="E14" s="1498"/>
      <c r="F14" s="557">
        <v>441941</v>
      </c>
      <c r="G14" s="556">
        <v>501103</v>
      </c>
      <c r="H14" s="612">
        <v>498178</v>
      </c>
    </row>
    <row r="15" spans="1:8" ht="12.75">
      <c r="A15" s="576" t="s">
        <v>752</v>
      </c>
      <c r="B15" s="1150" t="s">
        <v>484</v>
      </c>
      <c r="C15" s="1155"/>
      <c r="D15" s="1155"/>
      <c r="E15" s="1498"/>
      <c r="F15" s="557">
        <v>80692</v>
      </c>
      <c r="G15" s="556">
        <v>99232</v>
      </c>
      <c r="H15" s="612">
        <v>96869</v>
      </c>
    </row>
    <row r="16" spans="1:8" ht="12.75">
      <c r="A16" s="576" t="s">
        <v>754</v>
      </c>
      <c r="B16" s="1150" t="s">
        <v>485</v>
      </c>
      <c r="C16" s="1155"/>
      <c r="D16" s="1155"/>
      <c r="E16" s="1498"/>
      <c r="F16" s="557">
        <v>13000</v>
      </c>
      <c r="G16" s="556">
        <v>13000</v>
      </c>
      <c r="H16" s="612">
        <v>12998</v>
      </c>
    </row>
    <row r="17" spans="1:8" ht="12.75">
      <c r="A17" s="576" t="s">
        <v>757</v>
      </c>
      <c r="B17" s="1150" t="s">
        <v>486</v>
      </c>
      <c r="C17" s="1155"/>
      <c r="D17" s="1155"/>
      <c r="E17" s="1498"/>
      <c r="F17" s="557">
        <v>7787</v>
      </c>
      <c r="G17" s="556">
        <v>8159</v>
      </c>
      <c r="H17" s="612">
        <v>7925</v>
      </c>
    </row>
    <row r="18" spans="1:8" ht="12.75">
      <c r="A18" s="576" t="s">
        <v>760</v>
      </c>
      <c r="B18" s="1150" t="s">
        <v>868</v>
      </c>
      <c r="C18" s="1155"/>
      <c r="D18" s="1155"/>
      <c r="E18" s="1498"/>
      <c r="F18" s="557">
        <v>2044</v>
      </c>
      <c r="G18" s="556">
        <v>2461</v>
      </c>
      <c r="H18" s="612">
        <v>1423</v>
      </c>
    </row>
    <row r="19" spans="1:8" ht="12.75">
      <c r="A19" s="576" t="s">
        <v>765</v>
      </c>
      <c r="B19" s="1150" t="s">
        <v>820</v>
      </c>
      <c r="C19" s="1155"/>
      <c r="D19" s="1155"/>
      <c r="E19" s="1498"/>
      <c r="F19" s="557">
        <v>97508</v>
      </c>
      <c r="G19" s="556">
        <v>103139</v>
      </c>
      <c r="H19" s="612">
        <v>97021</v>
      </c>
    </row>
    <row r="20" spans="1:8" ht="12.75">
      <c r="A20" s="576" t="s">
        <v>769</v>
      </c>
      <c r="B20" s="1150" t="s">
        <v>487</v>
      </c>
      <c r="C20" s="1155"/>
      <c r="D20" s="1155"/>
      <c r="E20" s="1498"/>
      <c r="F20" s="557">
        <v>0</v>
      </c>
      <c r="G20" s="556">
        <v>0</v>
      </c>
      <c r="H20" s="612">
        <v>0</v>
      </c>
    </row>
    <row r="21" spans="1:8" ht="12.75">
      <c r="A21" s="576" t="s">
        <v>774</v>
      </c>
      <c r="B21" s="1150" t="s">
        <v>488</v>
      </c>
      <c r="C21" s="1155"/>
      <c r="D21" s="1155"/>
      <c r="E21" s="1498"/>
      <c r="F21" s="557">
        <v>1600</v>
      </c>
      <c r="G21" s="556">
        <v>3746</v>
      </c>
      <c r="H21" s="612">
        <v>1759</v>
      </c>
    </row>
    <row r="22" spans="1:8" ht="12.75">
      <c r="A22" s="576" t="s">
        <v>776</v>
      </c>
      <c r="B22" s="1150" t="s">
        <v>489</v>
      </c>
      <c r="C22" s="1155"/>
      <c r="D22" s="1155"/>
      <c r="E22" s="1498"/>
      <c r="F22" s="557">
        <v>3400</v>
      </c>
      <c r="G22" s="556">
        <v>3400</v>
      </c>
      <c r="H22" s="612">
        <v>1300</v>
      </c>
    </row>
    <row r="23" spans="1:8" ht="12.75">
      <c r="A23" s="576" t="s">
        <v>779</v>
      </c>
      <c r="B23" s="1150" t="s">
        <v>490</v>
      </c>
      <c r="C23" s="1155"/>
      <c r="D23" s="1155"/>
      <c r="E23" s="1498"/>
      <c r="F23" s="557">
        <v>0</v>
      </c>
      <c r="G23" s="556">
        <v>0</v>
      </c>
      <c r="H23" s="612">
        <v>0</v>
      </c>
    </row>
    <row r="24" spans="1:8" ht="12.75">
      <c r="A24" s="576" t="s">
        <v>781</v>
      </c>
      <c r="B24" s="1150" t="s">
        <v>491</v>
      </c>
      <c r="C24" s="1155"/>
      <c r="D24" s="1155"/>
      <c r="E24" s="1498"/>
      <c r="F24" s="557">
        <f>SUM(F12:F23)</f>
        <v>1575065</v>
      </c>
      <c r="G24" s="556">
        <f>SUM(G12:G23)</f>
        <v>1716389</v>
      </c>
      <c r="H24" s="612">
        <f>SUM(H12:H23)</f>
        <v>1698016</v>
      </c>
    </row>
    <row r="25" spans="1:8" ht="12.75">
      <c r="A25" s="576"/>
      <c r="B25" s="1150"/>
      <c r="C25" s="1155"/>
      <c r="D25" s="1155"/>
      <c r="E25" s="1498"/>
      <c r="F25" s="557"/>
      <c r="G25" s="556"/>
      <c r="H25" s="612"/>
    </row>
    <row r="26" spans="1:8" ht="12.75">
      <c r="A26" s="576" t="s">
        <v>893</v>
      </c>
      <c r="B26" s="1150" t="s">
        <v>492</v>
      </c>
      <c r="C26" s="1155"/>
      <c r="D26" s="1155"/>
      <c r="E26" s="1498"/>
      <c r="F26" s="557">
        <v>11100</v>
      </c>
      <c r="G26" s="556">
        <v>13833</v>
      </c>
      <c r="H26" s="612">
        <v>13445</v>
      </c>
    </row>
    <row r="27" spans="1:8" ht="12.75">
      <c r="A27" s="576" t="s">
        <v>894</v>
      </c>
      <c r="B27" s="1150" t="s">
        <v>216</v>
      </c>
      <c r="C27" s="1155"/>
      <c r="D27" s="1155"/>
      <c r="E27" s="1498"/>
      <c r="F27" s="557">
        <v>0</v>
      </c>
      <c r="G27" s="556">
        <v>0</v>
      </c>
      <c r="H27" s="612">
        <v>0</v>
      </c>
    </row>
    <row r="28" spans="1:8" ht="12.75">
      <c r="A28" s="576" t="s">
        <v>895</v>
      </c>
      <c r="B28" s="1150" t="s">
        <v>493</v>
      </c>
      <c r="C28" s="1155"/>
      <c r="D28" s="1155"/>
      <c r="E28" s="1498"/>
      <c r="F28" s="557">
        <v>0</v>
      </c>
      <c r="G28" s="556">
        <v>0</v>
      </c>
      <c r="H28" s="612">
        <v>0</v>
      </c>
    </row>
    <row r="29" spans="1:8" ht="12.75">
      <c r="A29" s="576" t="s">
        <v>896</v>
      </c>
      <c r="B29" s="1150" t="s">
        <v>494</v>
      </c>
      <c r="C29" s="1155"/>
      <c r="D29" s="1155"/>
      <c r="E29" s="1498"/>
      <c r="F29" s="557">
        <v>0</v>
      </c>
      <c r="G29" s="556">
        <v>0</v>
      </c>
      <c r="H29" s="612">
        <v>0</v>
      </c>
    </row>
    <row r="30" spans="1:8" ht="12.75">
      <c r="A30" s="576" t="s">
        <v>897</v>
      </c>
      <c r="B30" s="1150" t="s">
        <v>495</v>
      </c>
      <c r="C30" s="1155"/>
      <c r="D30" s="1155"/>
      <c r="E30" s="1498"/>
      <c r="F30" s="557">
        <f>SUM(F26:F29)</f>
        <v>11100</v>
      </c>
      <c r="G30" s="556">
        <f>SUM(G26:G29)</f>
        <v>13833</v>
      </c>
      <c r="H30" s="612">
        <f>SUM(H26:H29)</f>
        <v>13445</v>
      </c>
    </row>
    <row r="31" spans="1:8" ht="12.75">
      <c r="A31" s="578"/>
      <c r="B31" s="1150"/>
      <c r="C31" s="1155"/>
      <c r="D31" s="1155"/>
      <c r="E31" s="1498"/>
      <c r="F31" s="557"/>
      <c r="G31" s="556"/>
      <c r="H31" s="612"/>
    </row>
    <row r="32" spans="1:8" ht="12.75">
      <c r="A32" s="576" t="s">
        <v>898</v>
      </c>
      <c r="B32" s="1150" t="s">
        <v>496</v>
      </c>
      <c r="C32" s="1155"/>
      <c r="D32" s="1155"/>
      <c r="E32" s="1498"/>
      <c r="F32" s="557">
        <f>F24+F30</f>
        <v>1586165</v>
      </c>
      <c r="G32" s="556">
        <f>G24+G30</f>
        <v>1730222</v>
      </c>
      <c r="H32" s="612">
        <f>H24+H30</f>
        <v>1711461</v>
      </c>
    </row>
    <row r="33" spans="1:8" ht="12.75">
      <c r="A33" s="578"/>
      <c r="B33" s="1150"/>
      <c r="C33" s="1155"/>
      <c r="D33" s="1155"/>
      <c r="E33" s="1498"/>
      <c r="F33" s="557"/>
      <c r="G33" s="556"/>
      <c r="H33" s="612"/>
    </row>
    <row r="34" spans="1:8" ht="12.75">
      <c r="A34" s="576" t="s">
        <v>899</v>
      </c>
      <c r="B34" s="1150" t="s">
        <v>497</v>
      </c>
      <c r="C34" s="1155"/>
      <c r="D34" s="1155"/>
      <c r="E34" s="1498"/>
      <c r="F34" s="557">
        <v>25000</v>
      </c>
      <c r="G34" s="556">
        <v>0</v>
      </c>
      <c r="H34" s="612">
        <v>0</v>
      </c>
    </row>
    <row r="35" spans="1:8" ht="12.75">
      <c r="A35" s="576" t="s">
        <v>900</v>
      </c>
      <c r="B35" s="1150" t="s">
        <v>498</v>
      </c>
      <c r="C35" s="1155"/>
      <c r="D35" s="1155"/>
      <c r="E35" s="1498"/>
      <c r="F35" s="557">
        <v>0</v>
      </c>
      <c r="G35" s="556">
        <v>0</v>
      </c>
      <c r="H35" s="612">
        <v>0</v>
      </c>
    </row>
    <row r="36" spans="1:8" ht="12.75">
      <c r="A36" s="576" t="s">
        <v>901</v>
      </c>
      <c r="B36" s="1150" t="s">
        <v>499</v>
      </c>
      <c r="C36" s="1155"/>
      <c r="D36" s="1155"/>
      <c r="E36" s="1498"/>
      <c r="F36" s="557">
        <v>0</v>
      </c>
      <c r="G36" s="556">
        <v>0</v>
      </c>
      <c r="H36" s="612">
        <v>18927</v>
      </c>
    </row>
    <row r="37" spans="1:8" ht="12.75">
      <c r="A37" s="576" t="s">
        <v>902</v>
      </c>
      <c r="B37" s="1150" t="s">
        <v>500</v>
      </c>
      <c r="C37" s="1155"/>
      <c r="D37" s="1155"/>
      <c r="E37" s="1498"/>
      <c r="F37" s="562">
        <f>F32+F34</f>
        <v>1611165</v>
      </c>
      <c r="G37" s="561">
        <f>(G32+G34)</f>
        <v>1730222</v>
      </c>
      <c r="H37" s="817">
        <f>(H32+H36)</f>
        <v>1730388</v>
      </c>
    </row>
    <row r="38" spans="1:8" ht="12.75">
      <c r="A38" s="578"/>
      <c r="B38" s="1150"/>
      <c r="C38" s="1155"/>
      <c r="D38" s="1155"/>
      <c r="E38" s="1498"/>
      <c r="F38" s="557"/>
      <c r="G38" s="556"/>
      <c r="H38" s="612"/>
    </row>
    <row r="39" spans="1:8" ht="12.75">
      <c r="A39" s="576" t="s">
        <v>133</v>
      </c>
      <c r="B39" s="1150" t="s">
        <v>725</v>
      </c>
      <c r="C39" s="1155"/>
      <c r="D39" s="1155"/>
      <c r="E39" s="1498"/>
      <c r="F39" s="557">
        <v>263272</v>
      </c>
      <c r="G39" s="556">
        <v>301727</v>
      </c>
      <c r="H39" s="612">
        <v>305682</v>
      </c>
    </row>
    <row r="40" spans="1:8" ht="12.75">
      <c r="A40" s="576" t="s">
        <v>134</v>
      </c>
      <c r="B40" s="1150" t="s">
        <v>727</v>
      </c>
      <c r="C40" s="1155"/>
      <c r="D40" s="1155"/>
      <c r="E40" s="1498"/>
      <c r="F40" s="557">
        <v>357093</v>
      </c>
      <c r="G40" s="556">
        <v>354367</v>
      </c>
      <c r="H40" s="612">
        <v>354135</v>
      </c>
    </row>
    <row r="41" spans="1:8" ht="12.75">
      <c r="A41" s="576" t="s">
        <v>135</v>
      </c>
      <c r="B41" s="1150" t="s">
        <v>501</v>
      </c>
      <c r="C41" s="1155"/>
      <c r="D41" s="1155"/>
      <c r="E41" s="1498"/>
      <c r="F41" s="557">
        <v>17353</v>
      </c>
      <c r="G41" s="556">
        <v>70781</v>
      </c>
      <c r="H41" s="612">
        <v>69015</v>
      </c>
    </row>
    <row r="42" spans="1:8" ht="12.75">
      <c r="A42" s="576" t="s">
        <v>136</v>
      </c>
      <c r="B42" s="1150" t="s">
        <v>502</v>
      </c>
      <c r="C42" s="1155"/>
      <c r="D42" s="1155"/>
      <c r="E42" s="1498"/>
      <c r="F42" s="557">
        <v>4038</v>
      </c>
      <c r="G42" s="556">
        <v>2193</v>
      </c>
      <c r="H42" s="612">
        <v>2193</v>
      </c>
    </row>
    <row r="43" spans="1:8" ht="12.75">
      <c r="A43" s="576" t="s">
        <v>137</v>
      </c>
      <c r="B43" s="1150" t="s">
        <v>503</v>
      </c>
      <c r="C43" s="1155"/>
      <c r="D43" s="1155"/>
      <c r="E43" s="1498"/>
      <c r="F43" s="557">
        <v>16697</v>
      </c>
      <c r="G43" s="556">
        <v>21435</v>
      </c>
      <c r="H43" s="612">
        <v>10165</v>
      </c>
    </row>
    <row r="44" spans="1:8" ht="12.75">
      <c r="A44" s="576" t="s">
        <v>504</v>
      </c>
      <c r="B44" s="1150" t="s">
        <v>505</v>
      </c>
      <c r="C44" s="1155"/>
      <c r="D44" s="1155"/>
      <c r="E44" s="1498"/>
      <c r="F44" s="557">
        <v>2397</v>
      </c>
      <c r="G44" s="556">
        <v>7135</v>
      </c>
      <c r="H44" s="612">
        <v>7135</v>
      </c>
    </row>
    <row r="45" spans="1:8" ht="12.75">
      <c r="A45" s="576" t="s">
        <v>506</v>
      </c>
      <c r="B45" s="1150" t="s">
        <v>586</v>
      </c>
      <c r="C45" s="1155"/>
      <c r="D45" s="1155"/>
      <c r="E45" s="1498"/>
      <c r="F45" s="557">
        <v>60735</v>
      </c>
      <c r="G45" s="556">
        <v>53379</v>
      </c>
      <c r="H45" s="612">
        <v>48112</v>
      </c>
    </row>
    <row r="46" spans="1:8" ht="12.75">
      <c r="A46" s="576" t="s">
        <v>138</v>
      </c>
      <c r="B46" s="1150" t="s">
        <v>587</v>
      </c>
      <c r="C46" s="1155"/>
      <c r="D46" s="1155"/>
      <c r="E46" s="1498"/>
      <c r="F46" s="557">
        <v>15650</v>
      </c>
      <c r="G46" s="556">
        <v>16775</v>
      </c>
      <c r="H46" s="612">
        <v>16775</v>
      </c>
    </row>
    <row r="47" spans="1:8" ht="12.75">
      <c r="A47" s="576" t="s">
        <v>139</v>
      </c>
      <c r="B47" s="1150" t="s">
        <v>588</v>
      </c>
      <c r="C47" s="1155"/>
      <c r="D47" s="1155"/>
      <c r="E47" s="1498"/>
      <c r="F47" s="557">
        <v>669153</v>
      </c>
      <c r="G47" s="556">
        <v>867336</v>
      </c>
      <c r="H47" s="612">
        <v>867336</v>
      </c>
    </row>
    <row r="48" spans="1:8" ht="12.75">
      <c r="A48" s="576" t="s">
        <v>140</v>
      </c>
      <c r="B48" s="1150" t="s">
        <v>589</v>
      </c>
      <c r="C48" s="1155"/>
      <c r="D48" s="1155"/>
      <c r="E48" s="1498"/>
      <c r="F48" s="557">
        <v>669153</v>
      </c>
      <c r="G48" s="556">
        <v>867336</v>
      </c>
      <c r="H48" s="612">
        <v>867336</v>
      </c>
    </row>
    <row r="49" spans="1:8" ht="12.75">
      <c r="A49" s="576" t="s">
        <v>141</v>
      </c>
      <c r="B49" s="1150" t="s">
        <v>590</v>
      </c>
      <c r="C49" s="1155"/>
      <c r="D49" s="1155"/>
      <c r="E49" s="1498"/>
      <c r="F49" s="557">
        <v>3574</v>
      </c>
      <c r="G49" s="556">
        <v>3574</v>
      </c>
      <c r="H49" s="612">
        <v>3956</v>
      </c>
    </row>
    <row r="50" spans="1:8" ht="12.75">
      <c r="A50" s="576" t="s">
        <v>142</v>
      </c>
      <c r="B50" s="1150" t="s">
        <v>591</v>
      </c>
      <c r="C50" s="1155"/>
      <c r="D50" s="1155"/>
      <c r="E50" s="1498"/>
      <c r="F50" s="557">
        <v>0</v>
      </c>
      <c r="G50" s="556">
        <v>0</v>
      </c>
      <c r="H50" s="612">
        <v>0</v>
      </c>
    </row>
    <row r="51" spans="1:8" ht="13.5" thickBot="1">
      <c r="A51" s="593" t="s">
        <v>143</v>
      </c>
      <c r="B51" s="1622" t="s">
        <v>592</v>
      </c>
      <c r="C51" s="1548"/>
      <c r="D51" s="1548"/>
      <c r="E51" s="1623"/>
      <c r="F51" s="602">
        <f>F39+F40+F41+F42+F43+F45+F46+F47+F49+F50</f>
        <v>1407565</v>
      </c>
      <c r="G51" s="563">
        <f>G39+G40+G41+G42+G43+G45+G46+G47+G49+G50</f>
        <v>1691567</v>
      </c>
      <c r="H51" s="616">
        <f>H39+H40+H41+H42+H43+H45+H46+H47+H49+H50</f>
        <v>1677369</v>
      </c>
    </row>
    <row r="52" spans="1:8" ht="12.75">
      <c r="A52" s="596"/>
      <c r="B52" s="708"/>
      <c r="C52" s="708"/>
      <c r="D52" s="708"/>
      <c r="E52" s="708"/>
      <c r="F52" s="555"/>
      <c r="G52" s="555"/>
      <c r="H52" s="555"/>
    </row>
    <row r="53" spans="1:8" ht="12.75">
      <c r="A53" s="558"/>
      <c r="B53" s="481"/>
      <c r="C53" s="481"/>
      <c r="D53" s="481"/>
      <c r="E53" s="481"/>
      <c r="F53" s="557"/>
      <c r="G53" s="557"/>
      <c r="H53" s="557"/>
    </row>
    <row r="54" spans="1:8" ht="12.75">
      <c r="A54" s="558"/>
      <c r="B54" s="481"/>
      <c r="C54" s="481"/>
      <c r="D54" s="481"/>
      <c r="E54" s="481"/>
      <c r="F54" s="557"/>
      <c r="G54" s="557"/>
      <c r="H54" s="557"/>
    </row>
    <row r="55" spans="1:8" ht="12.75">
      <c r="A55" s="558"/>
      <c r="B55" s="481"/>
      <c r="C55" s="481"/>
      <c r="D55" s="481"/>
      <c r="E55" s="481"/>
      <c r="F55" s="557"/>
      <c r="G55" s="557"/>
      <c r="H55" s="557"/>
    </row>
    <row r="56" spans="1:8" ht="12.75">
      <c r="A56" s="558"/>
      <c r="B56" s="481"/>
      <c r="C56" s="481"/>
      <c r="D56" s="481"/>
      <c r="E56" s="481"/>
      <c r="F56" s="557"/>
      <c r="G56" s="557"/>
      <c r="H56" s="557"/>
    </row>
    <row r="57" spans="1:8" ht="12.75">
      <c r="A57" s="558"/>
      <c r="B57" s="481"/>
      <c r="C57" s="481"/>
      <c r="D57" s="481"/>
      <c r="E57" s="481"/>
      <c r="F57" s="557"/>
      <c r="G57" s="557"/>
      <c r="H57" s="557"/>
    </row>
    <row r="58" spans="1:8" ht="12.75">
      <c r="A58" s="558"/>
      <c r="B58" s="481"/>
      <c r="C58" s="481"/>
      <c r="D58" s="481"/>
      <c r="E58" s="481"/>
      <c r="F58" s="557"/>
      <c r="G58" s="557"/>
      <c r="H58" s="557"/>
    </row>
    <row r="59" spans="1:8" ht="12.75">
      <c r="A59" s="558"/>
      <c r="B59" s="481"/>
      <c r="C59" s="481"/>
      <c r="D59" s="481"/>
      <c r="E59" s="481"/>
      <c r="F59" s="557"/>
      <c r="G59" s="557"/>
      <c r="H59" s="557"/>
    </row>
    <row r="60" spans="1:8" ht="15">
      <c r="A60" s="1624" t="s">
        <v>599</v>
      </c>
      <c r="B60" s="1624"/>
      <c r="C60" s="1624"/>
      <c r="D60" s="1624"/>
      <c r="E60" s="1624"/>
      <c r="F60" s="1624"/>
      <c r="G60" s="1624"/>
      <c r="H60" s="1624"/>
    </row>
    <row r="61" spans="1:8" ht="12.75">
      <c r="A61" s="558"/>
      <c r="B61" s="481"/>
      <c r="C61" s="481"/>
      <c r="D61" s="481"/>
      <c r="E61" s="481"/>
      <c r="F61" s="557"/>
      <c r="G61" s="557"/>
      <c r="H61" s="557"/>
    </row>
    <row r="62" spans="1:8" ht="13.5" thickBot="1">
      <c r="A62" s="812"/>
      <c r="B62" s="1548"/>
      <c r="C62" s="1548"/>
      <c r="D62" s="1548"/>
      <c r="E62" s="1548"/>
      <c r="F62" s="602"/>
      <c r="G62" s="602"/>
      <c r="H62" s="602"/>
    </row>
    <row r="63" spans="1:8" ht="12.75">
      <c r="A63" s="576" t="s">
        <v>593</v>
      </c>
      <c r="B63" s="1150" t="s">
        <v>594</v>
      </c>
      <c r="C63" s="1155"/>
      <c r="D63" s="1155"/>
      <c r="E63" s="1498"/>
      <c r="F63" s="557">
        <v>0</v>
      </c>
      <c r="G63" s="556">
        <v>0</v>
      </c>
      <c r="H63" s="612">
        <v>0</v>
      </c>
    </row>
    <row r="64" spans="1:8" ht="12.75">
      <c r="A64" s="576" t="s">
        <v>144</v>
      </c>
      <c r="B64" s="1150" t="s">
        <v>595</v>
      </c>
      <c r="C64" s="1155"/>
      <c r="D64" s="1155"/>
      <c r="E64" s="1498"/>
      <c r="F64" s="557">
        <v>200000</v>
      </c>
      <c r="G64" s="556">
        <v>34676</v>
      </c>
      <c r="H64" s="612">
        <v>67286</v>
      </c>
    </row>
    <row r="65" spans="1:8" ht="12.75">
      <c r="A65" s="576" t="s">
        <v>145</v>
      </c>
      <c r="B65" s="1150" t="s">
        <v>596</v>
      </c>
      <c r="C65" s="1155"/>
      <c r="D65" s="1155"/>
      <c r="E65" s="1498"/>
      <c r="F65" s="557">
        <v>0</v>
      </c>
      <c r="G65" s="556">
        <v>0</v>
      </c>
      <c r="H65" s="612">
        <v>0</v>
      </c>
    </row>
    <row r="66" spans="1:8" ht="12.75">
      <c r="A66" s="576" t="s">
        <v>146</v>
      </c>
      <c r="B66" s="1150" t="s">
        <v>597</v>
      </c>
      <c r="C66" s="1155"/>
      <c r="D66" s="1155"/>
      <c r="E66" s="1498"/>
      <c r="F66" s="557">
        <v>0</v>
      </c>
      <c r="G66" s="556">
        <v>0</v>
      </c>
      <c r="H66" s="612">
        <v>0</v>
      </c>
    </row>
    <row r="67" spans="1:8" ht="12.75">
      <c r="A67" s="576" t="s">
        <v>147</v>
      </c>
      <c r="B67" s="1150" t="s">
        <v>598</v>
      </c>
      <c r="C67" s="1155"/>
      <c r="D67" s="1155"/>
      <c r="E67" s="1498"/>
      <c r="F67" s="557">
        <v>200000</v>
      </c>
      <c r="G67" s="556">
        <v>34676</v>
      </c>
      <c r="H67" s="612">
        <v>67286</v>
      </c>
    </row>
    <row r="68" spans="1:8" ht="12.75">
      <c r="A68" s="819" t="s">
        <v>148</v>
      </c>
      <c r="B68" s="1505" t="s">
        <v>600</v>
      </c>
      <c r="C68" s="1503"/>
      <c r="D68" s="1503"/>
      <c r="E68" s="1504"/>
      <c r="F68" s="820">
        <f>F51+F67</f>
        <v>1607565</v>
      </c>
      <c r="G68" s="821">
        <f>G51+G67</f>
        <v>1726243</v>
      </c>
      <c r="H68" s="822">
        <f>H51+H67</f>
        <v>1744655</v>
      </c>
    </row>
    <row r="69" spans="1:8" ht="12.75">
      <c r="A69" s="578"/>
      <c r="B69" s="1568"/>
      <c r="C69" s="1159"/>
      <c r="D69" s="1159"/>
      <c r="E69" s="1151"/>
      <c r="F69" s="483"/>
      <c r="G69" s="559"/>
      <c r="H69" s="818"/>
    </row>
    <row r="70" spans="1:8" ht="12.75">
      <c r="A70" s="576" t="s">
        <v>150</v>
      </c>
      <c r="B70" s="1150" t="s">
        <v>778</v>
      </c>
      <c r="C70" s="1159"/>
      <c r="D70" s="1159"/>
      <c r="E70" s="1151"/>
      <c r="F70" s="483">
        <v>3600</v>
      </c>
      <c r="G70" s="556">
        <v>3979</v>
      </c>
      <c r="H70" s="612">
        <v>3033</v>
      </c>
    </row>
    <row r="71" spans="1:8" ht="12.75">
      <c r="A71" s="576" t="s">
        <v>152</v>
      </c>
      <c r="B71" s="1150" t="s">
        <v>601</v>
      </c>
      <c r="C71" s="1155"/>
      <c r="D71" s="1155"/>
      <c r="E71" s="1498"/>
      <c r="F71" s="483">
        <v>0</v>
      </c>
      <c r="G71" s="556">
        <v>0</v>
      </c>
      <c r="H71" s="612">
        <v>0</v>
      </c>
    </row>
    <row r="72" spans="1:8" ht="12.75">
      <c r="A72" s="576" t="s">
        <v>154</v>
      </c>
      <c r="B72" s="1150" t="s">
        <v>602</v>
      </c>
      <c r="C72" s="1159"/>
      <c r="D72" s="1159"/>
      <c r="E72" s="1151"/>
      <c r="F72" s="483">
        <v>0</v>
      </c>
      <c r="G72" s="556">
        <v>0</v>
      </c>
      <c r="H72" s="612">
        <v>-4431</v>
      </c>
    </row>
    <row r="73" spans="1:8" ht="12.75">
      <c r="A73" s="576" t="s">
        <v>156</v>
      </c>
      <c r="B73" s="1150" t="s">
        <v>603</v>
      </c>
      <c r="C73" s="1159"/>
      <c r="D73" s="1159"/>
      <c r="E73" s="1151"/>
      <c r="F73" s="562">
        <f>F68+F70+F71+F72</f>
        <v>1611165</v>
      </c>
      <c r="G73" s="561">
        <f>G68+G70+G71+G72</f>
        <v>1730222</v>
      </c>
      <c r="H73" s="817">
        <f>H68+H70+H71+H72</f>
        <v>1743257</v>
      </c>
    </row>
    <row r="74" spans="1:8" ht="12.75">
      <c r="A74" s="576"/>
      <c r="B74" s="1568"/>
      <c r="C74" s="1159"/>
      <c r="D74" s="1159"/>
      <c r="E74" s="1151"/>
      <c r="F74" s="483"/>
      <c r="G74" s="556"/>
      <c r="H74" s="612"/>
    </row>
    <row r="75" spans="1:8" ht="12.75">
      <c r="A75" s="576" t="s">
        <v>158</v>
      </c>
      <c r="B75" s="1150" t="s">
        <v>604</v>
      </c>
      <c r="C75" s="1159"/>
      <c r="D75" s="1159"/>
      <c r="E75" s="1151"/>
      <c r="F75" s="557">
        <f>F51+F70-F24-F34</f>
        <v>-188900</v>
      </c>
      <c r="G75" s="556">
        <f>F51+F70-F24-F34</f>
        <v>-188900</v>
      </c>
      <c r="H75" s="612">
        <f>G51+G70-G24-G34</f>
        <v>-20843</v>
      </c>
    </row>
    <row r="76" spans="1:8" ht="12.75">
      <c r="A76" s="576" t="s">
        <v>605</v>
      </c>
      <c r="B76" s="1150" t="s">
        <v>606</v>
      </c>
      <c r="C76" s="1155"/>
      <c r="D76" s="1155"/>
      <c r="E76" s="1498"/>
      <c r="F76" s="557">
        <f>F67-F30</f>
        <v>188900</v>
      </c>
      <c r="G76" s="556">
        <f>G67-G30</f>
        <v>20843</v>
      </c>
      <c r="H76" s="612">
        <f>H67-H30</f>
        <v>53841</v>
      </c>
    </row>
    <row r="77" spans="1:8" ht="12.75">
      <c r="A77" s="576" t="s">
        <v>161</v>
      </c>
      <c r="B77" s="1150" t="s">
        <v>607</v>
      </c>
      <c r="C77" s="1155"/>
      <c r="D77" s="1155"/>
      <c r="E77" s="1498"/>
      <c r="F77" s="483">
        <v>0</v>
      </c>
      <c r="G77" s="556">
        <v>0</v>
      </c>
      <c r="H77" s="612">
        <v>0</v>
      </c>
    </row>
    <row r="78" spans="1:8" ht="13.5" thickBot="1">
      <c r="A78" s="593" t="s">
        <v>162</v>
      </c>
      <c r="B78" s="1622" t="s">
        <v>608</v>
      </c>
      <c r="C78" s="1548"/>
      <c r="D78" s="1548"/>
      <c r="E78" s="1623"/>
      <c r="F78" s="602">
        <f>F72-F36</f>
        <v>0</v>
      </c>
      <c r="G78" s="563">
        <f>G72-G36</f>
        <v>0</v>
      </c>
      <c r="H78" s="616">
        <f>H72-H36</f>
        <v>-23358</v>
      </c>
    </row>
  </sheetData>
  <sheetProtection/>
  <mergeCells count="67">
    <mergeCell ref="B69:E69"/>
    <mergeCell ref="B70:E70"/>
    <mergeCell ref="B71:E71"/>
    <mergeCell ref="B76:E76"/>
    <mergeCell ref="B77:E77"/>
    <mergeCell ref="B78:E78"/>
    <mergeCell ref="B72:E72"/>
    <mergeCell ref="B73:E73"/>
    <mergeCell ref="B74:E74"/>
    <mergeCell ref="B75:E75"/>
    <mergeCell ref="B64:E64"/>
    <mergeCell ref="A60:H60"/>
    <mergeCell ref="B65:E65"/>
    <mergeCell ref="B66:E66"/>
    <mergeCell ref="B67:E67"/>
    <mergeCell ref="B68:E68"/>
    <mergeCell ref="B48:E48"/>
    <mergeCell ref="B49:E49"/>
    <mergeCell ref="B50:E50"/>
    <mergeCell ref="B51:E51"/>
    <mergeCell ref="B62:E62"/>
    <mergeCell ref="B63:E6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1:H1"/>
    <mergeCell ref="A3:H3"/>
    <mergeCell ref="A4:H6"/>
    <mergeCell ref="A9:H9"/>
    <mergeCell ref="A10:A11"/>
    <mergeCell ref="B10:E11"/>
    <mergeCell ref="F10:F11"/>
    <mergeCell ref="G10:G11"/>
    <mergeCell ref="H10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6" sqref="B16:E16"/>
    </sheetView>
  </sheetViews>
  <sheetFormatPr defaultColWidth="9.00390625" defaultRowHeight="12.75"/>
  <cols>
    <col min="5" max="5" width="19.875" style="0" customWidth="1"/>
    <col min="7" max="7" width="5.75390625" style="0" customWidth="1"/>
    <col min="9" max="9" width="3.25390625" style="0" customWidth="1"/>
  </cols>
  <sheetData>
    <row r="1" spans="1:9" ht="15">
      <c r="A1" s="829" t="s">
        <v>609</v>
      </c>
      <c r="B1" s="829"/>
      <c r="C1" s="829"/>
      <c r="D1" s="829"/>
      <c r="E1" s="829"/>
      <c r="F1" s="829"/>
      <c r="G1" s="829"/>
      <c r="H1" s="829"/>
      <c r="I1" s="829"/>
    </row>
    <row r="2" spans="1:9" ht="12.75">
      <c r="A2" s="529"/>
      <c r="B2" s="529"/>
      <c r="C2" s="529"/>
      <c r="D2" s="529"/>
      <c r="E2" s="529"/>
      <c r="F2" s="529"/>
      <c r="G2" s="529"/>
      <c r="H2" s="529"/>
      <c r="I2" s="529"/>
    </row>
    <row r="3" spans="1:9" ht="12.75">
      <c r="A3" s="529"/>
      <c r="B3" s="529"/>
      <c r="C3" s="529"/>
      <c r="D3" s="529"/>
      <c r="E3" s="529"/>
      <c r="F3" s="529"/>
      <c r="G3" s="529"/>
      <c r="H3" s="529"/>
      <c r="I3" s="529"/>
    </row>
    <row r="4" spans="1:9" ht="12.75">
      <c r="A4" s="529"/>
      <c r="B4" s="529"/>
      <c r="C4" s="529"/>
      <c r="D4" s="529"/>
      <c r="E4" s="529"/>
      <c r="F4" s="529"/>
      <c r="G4" s="529"/>
      <c r="H4" s="529"/>
      <c r="I4" s="529"/>
    </row>
    <row r="6" spans="1:9" ht="12.75">
      <c r="A6" s="1436" t="s">
        <v>1063</v>
      </c>
      <c r="B6" s="1436"/>
      <c r="C6" s="1436"/>
      <c r="D6" s="1436"/>
      <c r="E6" s="1436"/>
      <c r="F6" s="1436"/>
      <c r="G6" s="1436"/>
      <c r="H6" s="1436"/>
      <c r="I6" s="1436"/>
    </row>
    <row r="7" spans="1:9" ht="12.75">
      <c r="A7" s="1436"/>
      <c r="B7" s="1436"/>
      <c r="C7" s="1436"/>
      <c r="D7" s="1436"/>
      <c r="E7" s="1436"/>
      <c r="F7" s="1436"/>
      <c r="G7" s="1436"/>
      <c r="H7" s="1436"/>
      <c r="I7" s="1436"/>
    </row>
    <row r="8" spans="1:9" ht="12.75">
      <c r="A8" s="1436"/>
      <c r="B8" s="1436"/>
      <c r="C8" s="1436"/>
      <c r="D8" s="1436"/>
      <c r="E8" s="1436"/>
      <c r="F8" s="1436"/>
      <c r="G8" s="1436"/>
      <c r="H8" s="1436"/>
      <c r="I8" s="1436"/>
    </row>
    <row r="10" ht="13.5" thickBot="1"/>
    <row r="11" spans="1:9" ht="12.75">
      <c r="A11" s="1625" t="s">
        <v>972</v>
      </c>
      <c r="B11" s="1576" t="s">
        <v>721</v>
      </c>
      <c r="C11" s="1574"/>
      <c r="D11" s="1574"/>
      <c r="E11" s="1619"/>
      <c r="F11" s="1517" t="s">
        <v>247</v>
      </c>
      <c r="G11" s="1517"/>
      <c r="H11" s="1586" t="s">
        <v>248</v>
      </c>
      <c r="I11" s="1528"/>
    </row>
    <row r="12" spans="1:9" ht="13.5" thickBot="1">
      <c r="A12" s="1626"/>
      <c r="B12" s="1578"/>
      <c r="C12" s="1575"/>
      <c r="D12" s="1575"/>
      <c r="E12" s="1620"/>
      <c r="F12" s="1530"/>
      <c r="G12" s="1530"/>
      <c r="H12" s="1598"/>
      <c r="I12" s="1531"/>
    </row>
    <row r="13" spans="1:9" ht="12.75">
      <c r="A13" s="576" t="s">
        <v>724</v>
      </c>
      <c r="B13" s="1150" t="s">
        <v>610</v>
      </c>
      <c r="C13" s="1159"/>
      <c r="D13" s="1159"/>
      <c r="E13" s="1151"/>
      <c r="F13" s="1500">
        <v>1905</v>
      </c>
      <c r="G13" s="1497"/>
      <c r="H13" s="1500">
        <v>11741</v>
      </c>
      <c r="I13" s="1497"/>
    </row>
    <row r="14" spans="1:9" ht="12.75">
      <c r="A14" s="576" t="s">
        <v>726</v>
      </c>
      <c r="B14" s="1150" t="s">
        <v>179</v>
      </c>
      <c r="C14" s="997"/>
      <c r="D14" s="997"/>
      <c r="E14" s="1151"/>
      <c r="F14" s="1500">
        <v>0</v>
      </c>
      <c r="G14" s="1501"/>
      <c r="H14" s="1627">
        <v>-79072</v>
      </c>
      <c r="I14" s="1501"/>
    </row>
    <row r="15" spans="1:9" ht="12.75">
      <c r="A15" s="576" t="s">
        <v>738</v>
      </c>
      <c r="B15" s="1150" t="s">
        <v>611</v>
      </c>
      <c r="C15" s="1155"/>
      <c r="D15" s="1155"/>
      <c r="E15" s="1498"/>
      <c r="F15" s="1500">
        <v>-13724</v>
      </c>
      <c r="G15" s="1497"/>
      <c r="H15" s="1500">
        <v>9634</v>
      </c>
      <c r="I15" s="1497"/>
    </row>
    <row r="16" spans="1:9" ht="12.75">
      <c r="A16" s="576" t="s">
        <v>752</v>
      </c>
      <c r="B16" s="1150" t="s">
        <v>612</v>
      </c>
      <c r="C16" s="1155"/>
      <c r="D16" s="1155"/>
      <c r="E16" s="1498"/>
      <c r="F16" s="1500">
        <v>0</v>
      </c>
      <c r="G16" s="1497"/>
      <c r="H16" s="1500">
        <v>0</v>
      </c>
      <c r="I16" s="1497"/>
    </row>
    <row r="17" spans="1:9" ht="12.75">
      <c r="A17" s="576" t="s">
        <v>754</v>
      </c>
      <c r="B17" s="1150" t="s">
        <v>613</v>
      </c>
      <c r="C17" s="1159"/>
      <c r="D17" s="1159"/>
      <c r="E17" s="1151"/>
      <c r="F17" s="1500">
        <v>0</v>
      </c>
      <c r="G17" s="1497"/>
      <c r="H17" s="1500">
        <v>0</v>
      </c>
      <c r="I17" s="1497"/>
    </row>
    <row r="18" spans="1:9" ht="12.75">
      <c r="A18" s="576" t="s">
        <v>757</v>
      </c>
      <c r="B18" s="1150" t="s">
        <v>262</v>
      </c>
      <c r="C18" s="1159"/>
      <c r="D18" s="1159"/>
      <c r="E18" s="1151"/>
      <c r="F18" s="1500">
        <v>-11819</v>
      </c>
      <c r="G18" s="1497"/>
      <c r="H18" s="1500">
        <v>-57697</v>
      </c>
      <c r="I18" s="1497"/>
    </row>
    <row r="19" spans="1:9" ht="12.75">
      <c r="A19" s="576" t="s">
        <v>760</v>
      </c>
      <c r="B19" s="1150" t="s">
        <v>614</v>
      </c>
      <c r="C19" s="1159"/>
      <c r="D19" s="1159"/>
      <c r="E19" s="1151"/>
      <c r="F19" s="1500">
        <v>170</v>
      </c>
      <c r="G19" s="1497"/>
      <c r="H19" s="1500">
        <v>-7199</v>
      </c>
      <c r="I19" s="1497"/>
    </row>
    <row r="20" spans="1:9" ht="12.75">
      <c r="A20" s="576" t="s">
        <v>765</v>
      </c>
      <c r="B20" s="1505" t="s">
        <v>249</v>
      </c>
      <c r="C20" s="1503"/>
      <c r="D20" s="1503"/>
      <c r="E20" s="1504"/>
      <c r="F20" s="1500">
        <v>0</v>
      </c>
      <c r="G20" s="1497"/>
      <c r="H20" s="1500">
        <v>0</v>
      </c>
      <c r="I20" s="1497"/>
    </row>
    <row r="21" spans="1:9" ht="12.75">
      <c r="A21" s="576" t="s">
        <v>769</v>
      </c>
      <c r="B21" s="1505" t="s">
        <v>615</v>
      </c>
      <c r="C21" s="1503"/>
      <c r="D21" s="1503"/>
      <c r="E21" s="1504"/>
      <c r="F21" s="1500">
        <v>0</v>
      </c>
      <c r="G21" s="1497"/>
      <c r="H21" s="1500">
        <v>0</v>
      </c>
      <c r="I21" s="1497"/>
    </row>
    <row r="22" spans="1:9" ht="12.75">
      <c r="A22" s="576" t="s">
        <v>774</v>
      </c>
      <c r="B22" s="1150" t="s">
        <v>616</v>
      </c>
      <c r="C22" s="1159"/>
      <c r="D22" s="1159"/>
      <c r="E22" s="1151"/>
      <c r="F22" s="1500">
        <v>0</v>
      </c>
      <c r="G22" s="1497"/>
      <c r="H22" s="1500">
        <v>0</v>
      </c>
      <c r="I22" s="1497"/>
    </row>
    <row r="23" spans="1:9" ht="12.75">
      <c r="A23" s="576" t="s">
        <v>776</v>
      </c>
      <c r="B23" s="1150" t="s">
        <v>617</v>
      </c>
      <c r="C23" s="1159"/>
      <c r="D23" s="1159"/>
      <c r="E23" s="1151"/>
      <c r="F23" s="1500">
        <v>-11649</v>
      </c>
      <c r="G23" s="1497"/>
      <c r="H23" s="1500">
        <v>-64896</v>
      </c>
      <c r="I23" s="1497"/>
    </row>
    <row r="24" spans="1:9" ht="12.75">
      <c r="A24" s="576" t="s">
        <v>779</v>
      </c>
      <c r="B24" s="1150" t="s">
        <v>618</v>
      </c>
      <c r="C24" s="1159"/>
      <c r="D24" s="1159"/>
      <c r="E24" s="1151"/>
      <c r="F24" s="1500">
        <v>0</v>
      </c>
      <c r="G24" s="1497"/>
      <c r="H24" s="1500">
        <v>0</v>
      </c>
      <c r="I24" s="1497"/>
    </row>
    <row r="25" spans="1:9" ht="12.75">
      <c r="A25" s="576" t="s">
        <v>781</v>
      </c>
      <c r="B25" s="1505" t="s">
        <v>619</v>
      </c>
      <c r="C25" s="1503"/>
      <c r="D25" s="1503"/>
      <c r="E25" s="1504"/>
      <c r="F25" s="1500">
        <v>2449</v>
      </c>
      <c r="G25" s="1497"/>
      <c r="H25" s="1500">
        <v>-64896</v>
      </c>
      <c r="I25" s="1497"/>
    </row>
    <row r="26" spans="1:9" ht="13.5" thickBot="1">
      <c r="A26" s="593" t="s">
        <v>893</v>
      </c>
      <c r="B26" s="1622" t="s">
        <v>620</v>
      </c>
      <c r="C26" s="1628"/>
      <c r="D26" s="1628"/>
      <c r="E26" s="1570"/>
      <c r="F26" s="1608">
        <v>0</v>
      </c>
      <c r="G26" s="1610"/>
      <c r="H26" s="1608">
        <v>0</v>
      </c>
      <c r="I26" s="1610"/>
    </row>
    <row r="27" ht="12.75">
      <c r="A27" s="479"/>
    </row>
  </sheetData>
  <sheetProtection/>
  <mergeCells count="48">
    <mergeCell ref="B26:E26"/>
    <mergeCell ref="F26:G26"/>
    <mergeCell ref="H26:I26"/>
    <mergeCell ref="B24:E24"/>
    <mergeCell ref="F24:G24"/>
    <mergeCell ref="H24:I24"/>
    <mergeCell ref="B25:E25"/>
    <mergeCell ref="F25:G25"/>
    <mergeCell ref="H25:I25"/>
    <mergeCell ref="B22:E22"/>
    <mergeCell ref="F22:G22"/>
    <mergeCell ref="H22:I22"/>
    <mergeCell ref="B23:E23"/>
    <mergeCell ref="F23:G23"/>
    <mergeCell ref="H23:I23"/>
    <mergeCell ref="B20:E20"/>
    <mergeCell ref="F20:G20"/>
    <mergeCell ref="H20:I20"/>
    <mergeCell ref="B21:E21"/>
    <mergeCell ref="F21:G21"/>
    <mergeCell ref="H21:I21"/>
    <mergeCell ref="B18:E18"/>
    <mergeCell ref="F18:G18"/>
    <mergeCell ref="H18:I18"/>
    <mergeCell ref="B19:E19"/>
    <mergeCell ref="F19:G19"/>
    <mergeCell ref="H19:I19"/>
    <mergeCell ref="B16:E16"/>
    <mergeCell ref="F16:G16"/>
    <mergeCell ref="H16:I16"/>
    <mergeCell ref="B17:E17"/>
    <mergeCell ref="F17:G17"/>
    <mergeCell ref="H17:I17"/>
    <mergeCell ref="B13:E13"/>
    <mergeCell ref="F13:G13"/>
    <mergeCell ref="H13:I13"/>
    <mergeCell ref="B15:E15"/>
    <mergeCell ref="F15:G15"/>
    <mergeCell ref="H15:I15"/>
    <mergeCell ref="B14:E14"/>
    <mergeCell ref="F14:G14"/>
    <mergeCell ref="H14:I14"/>
    <mergeCell ref="A1:I1"/>
    <mergeCell ref="A6:I8"/>
    <mergeCell ref="A11:A12"/>
    <mergeCell ref="B11:E12"/>
    <mergeCell ref="F11:G12"/>
    <mergeCell ref="H11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B11" sqref="B11:E14"/>
    </sheetView>
  </sheetViews>
  <sheetFormatPr defaultColWidth="9.00390625" defaultRowHeight="12.75"/>
  <cols>
    <col min="7" max="7" width="1.875" style="0" customWidth="1"/>
    <col min="8" max="8" width="12.375" style="0" customWidth="1"/>
    <col min="9" max="9" width="13.375" style="0" customWidth="1"/>
    <col min="11" max="11" width="5.75390625" style="0" customWidth="1"/>
    <col min="12" max="12" width="13.00390625" style="0" customWidth="1"/>
    <col min="13" max="13" width="14.125" style="0" customWidth="1"/>
  </cols>
  <sheetData>
    <row r="2" spans="1:13" ht="15">
      <c r="A2" s="529"/>
      <c r="B2" s="529"/>
      <c r="C2" s="529"/>
      <c r="D2" s="529"/>
      <c r="E2" s="529"/>
      <c r="F2" s="829" t="s">
        <v>621</v>
      </c>
      <c r="G2" s="829"/>
      <c r="H2" s="829"/>
      <c r="I2" s="829"/>
      <c r="J2" s="829"/>
      <c r="K2" s="829"/>
      <c r="L2" s="829"/>
      <c r="M2" s="829"/>
    </row>
    <row r="4" spans="1:13" ht="12.75">
      <c r="A4" s="1436" t="s">
        <v>1064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</row>
    <row r="5" spans="1:13" ht="12.75">
      <c r="A5" s="1552"/>
      <c r="B5" s="1552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</row>
    <row r="6" spans="1:13" ht="12.75">
      <c r="A6" s="1552"/>
      <c r="B6" s="1552"/>
      <c r="C6" s="1552"/>
      <c r="D6" s="1552"/>
      <c r="E6" s="1552"/>
      <c r="F6" s="1552"/>
      <c r="G6" s="1552"/>
      <c r="H6" s="1552"/>
      <c r="I6" s="1552"/>
      <c r="J6" s="1552"/>
      <c r="K6" s="1552"/>
      <c r="L6" s="1552"/>
      <c r="M6" s="1552"/>
    </row>
    <row r="10" ht="13.5" thickBot="1"/>
    <row r="11" spans="1:13" ht="12.75">
      <c r="A11" s="1516" t="s">
        <v>972</v>
      </c>
      <c r="B11" s="1517" t="s">
        <v>721</v>
      </c>
      <c r="C11" s="1517"/>
      <c r="D11" s="1517"/>
      <c r="E11" s="1595"/>
      <c r="F11" s="1586" t="s">
        <v>622</v>
      </c>
      <c r="G11" s="1595"/>
      <c r="H11" s="1600" t="s">
        <v>476</v>
      </c>
      <c r="I11" s="1600" t="s">
        <v>623</v>
      </c>
      <c r="J11" s="1586" t="s">
        <v>624</v>
      </c>
      <c r="K11" s="1595"/>
      <c r="L11" s="1600" t="s">
        <v>625</v>
      </c>
      <c r="M11" s="1557" t="s">
        <v>626</v>
      </c>
    </row>
    <row r="12" spans="1:13" ht="12.75">
      <c r="A12" s="1518"/>
      <c r="B12" s="1519"/>
      <c r="C12" s="1519"/>
      <c r="D12" s="1519"/>
      <c r="E12" s="1597"/>
      <c r="F12" s="1596"/>
      <c r="G12" s="1597"/>
      <c r="H12" s="1629"/>
      <c r="I12" s="1629"/>
      <c r="J12" s="1596"/>
      <c r="K12" s="1597"/>
      <c r="L12" s="1601"/>
      <c r="M12" s="1559"/>
    </row>
    <row r="13" spans="1:13" ht="12.75">
      <c r="A13" s="1631"/>
      <c r="B13" s="1590"/>
      <c r="C13" s="1590"/>
      <c r="D13" s="1590"/>
      <c r="E13" s="1591"/>
      <c r="F13" s="1589"/>
      <c r="G13" s="1591"/>
      <c r="H13" s="1629"/>
      <c r="I13" s="1629"/>
      <c r="J13" s="1589"/>
      <c r="K13" s="1591"/>
      <c r="L13" s="1601"/>
      <c r="M13" s="1559"/>
    </row>
    <row r="14" spans="1:13" ht="13.5" thickBot="1">
      <c r="A14" s="1632"/>
      <c r="B14" s="1593"/>
      <c r="C14" s="1593"/>
      <c r="D14" s="1593"/>
      <c r="E14" s="1594"/>
      <c r="F14" s="1592"/>
      <c r="G14" s="1594"/>
      <c r="H14" s="948"/>
      <c r="I14" s="948"/>
      <c r="J14" s="1592"/>
      <c r="K14" s="1594"/>
      <c r="L14" s="948"/>
      <c r="M14" s="1630"/>
    </row>
    <row r="15" spans="1:13" ht="12.75">
      <c r="A15" s="605"/>
      <c r="B15" s="606"/>
      <c r="C15" s="607"/>
      <c r="D15" s="607"/>
      <c r="E15" s="608"/>
      <c r="F15" s="553"/>
      <c r="G15" s="553"/>
      <c r="H15" s="609"/>
      <c r="I15" s="582"/>
      <c r="J15" s="583"/>
      <c r="K15" s="584"/>
      <c r="L15" s="604"/>
      <c r="M15" s="610"/>
    </row>
    <row r="16" spans="1:13" ht="12.75">
      <c r="A16" s="605"/>
      <c r="B16" s="606"/>
      <c r="C16" s="607"/>
      <c r="D16" s="607"/>
      <c r="E16" s="608"/>
      <c r="F16" s="553"/>
      <c r="G16" s="553"/>
      <c r="H16" s="609"/>
      <c r="I16" s="582"/>
      <c r="J16" s="583"/>
      <c r="K16" s="584"/>
      <c r="L16" s="604"/>
      <c r="M16" s="610"/>
    </row>
    <row r="17" spans="1:13" ht="12.75">
      <c r="A17" s="576" t="s">
        <v>724</v>
      </c>
      <c r="B17" s="1150" t="s">
        <v>610</v>
      </c>
      <c r="C17" s="1159"/>
      <c r="D17" s="1159"/>
      <c r="E17" s="1151"/>
      <c r="F17" s="1500">
        <v>1905</v>
      </c>
      <c r="G17" s="1633"/>
      <c r="H17" s="592" t="s">
        <v>478</v>
      </c>
      <c r="I17" s="612">
        <v>1905</v>
      </c>
      <c r="J17" s="1500">
        <v>11741</v>
      </c>
      <c r="K17" s="1633"/>
      <c r="L17" s="592" t="s">
        <v>478</v>
      </c>
      <c r="M17" s="612">
        <v>11741</v>
      </c>
    </row>
    <row r="18" spans="1:13" ht="12.75">
      <c r="A18" s="576" t="s">
        <v>726</v>
      </c>
      <c r="B18" s="1150" t="s">
        <v>179</v>
      </c>
      <c r="C18" s="997"/>
      <c r="D18" s="997"/>
      <c r="E18" s="1151"/>
      <c r="F18" s="1500">
        <v>0</v>
      </c>
      <c r="G18" s="1151"/>
      <c r="H18" s="592" t="s">
        <v>478</v>
      </c>
      <c r="I18" s="612">
        <v>0</v>
      </c>
      <c r="J18" s="1627">
        <v>-79072</v>
      </c>
      <c r="K18" s="1151"/>
      <c r="L18" s="592"/>
      <c r="M18" s="612">
        <v>-79072</v>
      </c>
    </row>
    <row r="19" spans="1:13" ht="12.75">
      <c r="A19" s="576" t="s">
        <v>738</v>
      </c>
      <c r="B19" s="1150" t="s">
        <v>611</v>
      </c>
      <c r="C19" s="1155"/>
      <c r="D19" s="1155"/>
      <c r="E19" s="1498"/>
      <c r="F19" s="1500">
        <v>-13724</v>
      </c>
      <c r="G19" s="1633"/>
      <c r="H19" s="592" t="s">
        <v>478</v>
      </c>
      <c r="I19" s="612">
        <v>-13724</v>
      </c>
      <c r="J19" s="1500">
        <v>9634</v>
      </c>
      <c r="K19" s="1633"/>
      <c r="L19" s="592" t="s">
        <v>478</v>
      </c>
      <c r="M19" s="612">
        <v>9634</v>
      </c>
    </row>
    <row r="20" spans="1:13" ht="12.75">
      <c r="A20" s="576" t="s">
        <v>752</v>
      </c>
      <c r="B20" s="1150" t="s">
        <v>612</v>
      </c>
      <c r="C20" s="1155"/>
      <c r="D20" s="1155"/>
      <c r="E20" s="1498"/>
      <c r="F20" s="1500">
        <v>0</v>
      </c>
      <c r="G20" s="1633"/>
      <c r="H20" s="592" t="s">
        <v>478</v>
      </c>
      <c r="I20" s="612">
        <v>0</v>
      </c>
      <c r="J20" s="1500">
        <v>0</v>
      </c>
      <c r="K20" s="1633"/>
      <c r="L20" s="592" t="s">
        <v>478</v>
      </c>
      <c r="M20" s="612">
        <v>0</v>
      </c>
    </row>
    <row r="21" spans="1:13" ht="12.75">
      <c r="A21" s="576" t="s">
        <v>754</v>
      </c>
      <c r="B21" s="1150" t="s">
        <v>613</v>
      </c>
      <c r="C21" s="1159"/>
      <c r="D21" s="1159"/>
      <c r="E21" s="1151"/>
      <c r="F21" s="1500">
        <v>0</v>
      </c>
      <c r="G21" s="1633"/>
      <c r="H21" s="592" t="s">
        <v>478</v>
      </c>
      <c r="I21" s="612">
        <v>0</v>
      </c>
      <c r="J21" s="1500">
        <v>0</v>
      </c>
      <c r="K21" s="1633"/>
      <c r="L21" s="592" t="s">
        <v>478</v>
      </c>
      <c r="M21" s="612">
        <v>0</v>
      </c>
    </row>
    <row r="22" spans="1:13" ht="12.75">
      <c r="A22" s="576" t="s">
        <v>757</v>
      </c>
      <c r="B22" s="1150" t="s">
        <v>262</v>
      </c>
      <c r="C22" s="1159"/>
      <c r="D22" s="1159"/>
      <c r="E22" s="1151"/>
      <c r="F22" s="1500">
        <v>-11819</v>
      </c>
      <c r="G22" s="1633"/>
      <c r="H22" s="592" t="s">
        <v>478</v>
      </c>
      <c r="I22" s="612">
        <v>-11819</v>
      </c>
      <c r="J22" s="1500">
        <v>-57697</v>
      </c>
      <c r="K22" s="1633"/>
      <c r="L22" s="592" t="s">
        <v>478</v>
      </c>
      <c r="M22" s="612">
        <v>-57697</v>
      </c>
    </row>
    <row r="23" spans="1:13" ht="12.75">
      <c r="A23" s="576" t="s">
        <v>760</v>
      </c>
      <c r="B23" s="1150" t="s">
        <v>614</v>
      </c>
      <c r="C23" s="1159"/>
      <c r="D23" s="1159"/>
      <c r="E23" s="1151"/>
      <c r="F23" s="1500">
        <v>170</v>
      </c>
      <c r="G23" s="1633"/>
      <c r="H23" s="592" t="s">
        <v>478</v>
      </c>
      <c r="I23" s="612">
        <v>170</v>
      </c>
      <c r="J23" s="1634">
        <v>-7199</v>
      </c>
      <c r="K23" s="1633"/>
      <c r="L23" s="592" t="s">
        <v>478</v>
      </c>
      <c r="M23" s="612">
        <v>-7199</v>
      </c>
    </row>
    <row r="24" spans="1:13" ht="12.75">
      <c r="A24" s="576" t="s">
        <v>765</v>
      </c>
      <c r="B24" s="1505" t="s">
        <v>249</v>
      </c>
      <c r="C24" s="1503"/>
      <c r="D24" s="1503"/>
      <c r="E24" s="1504"/>
      <c r="F24" s="1500">
        <v>-1464</v>
      </c>
      <c r="G24" s="1633"/>
      <c r="H24" s="592">
        <v>1464</v>
      </c>
      <c r="I24" s="612">
        <v>0</v>
      </c>
      <c r="J24" s="1500">
        <v>0</v>
      </c>
      <c r="K24" s="1633"/>
      <c r="L24" s="592" t="s">
        <v>478</v>
      </c>
      <c r="M24" s="612">
        <v>0</v>
      </c>
    </row>
    <row r="25" spans="1:13" ht="12.75">
      <c r="A25" s="576" t="s">
        <v>769</v>
      </c>
      <c r="B25" s="1505" t="s">
        <v>615</v>
      </c>
      <c r="C25" s="1503"/>
      <c r="D25" s="1503"/>
      <c r="E25" s="1504"/>
      <c r="F25" s="1500">
        <v>0</v>
      </c>
      <c r="G25" s="1633"/>
      <c r="H25" s="592" t="s">
        <v>478</v>
      </c>
      <c r="I25" s="612">
        <v>0</v>
      </c>
      <c r="J25" s="1500">
        <v>0</v>
      </c>
      <c r="K25" s="1633"/>
      <c r="L25" s="592" t="s">
        <v>478</v>
      </c>
      <c r="M25" s="612">
        <v>0</v>
      </c>
    </row>
    <row r="26" spans="1:13" ht="12.75">
      <c r="A26" s="576" t="s">
        <v>774</v>
      </c>
      <c r="B26" s="1150" t="s">
        <v>616</v>
      </c>
      <c r="C26" s="1159"/>
      <c r="D26" s="1159"/>
      <c r="E26" s="1151"/>
      <c r="F26" s="1500">
        <v>0</v>
      </c>
      <c r="G26" s="1633"/>
      <c r="H26" s="592" t="s">
        <v>478</v>
      </c>
      <c r="I26" s="612">
        <v>0</v>
      </c>
      <c r="J26" s="1500">
        <v>0</v>
      </c>
      <c r="K26" s="1633"/>
      <c r="L26" s="592" t="s">
        <v>478</v>
      </c>
      <c r="M26" s="612">
        <v>0</v>
      </c>
    </row>
    <row r="27" spans="1:13" ht="12.75">
      <c r="A27" s="576" t="s">
        <v>776</v>
      </c>
      <c r="B27" s="1150" t="s">
        <v>617</v>
      </c>
      <c r="C27" s="1159"/>
      <c r="D27" s="1159"/>
      <c r="E27" s="1151"/>
      <c r="F27" s="1500">
        <v>-13113</v>
      </c>
      <c r="G27" s="1633"/>
      <c r="H27" s="592">
        <v>1464</v>
      </c>
      <c r="I27" s="612">
        <v>-11649</v>
      </c>
      <c r="J27" s="1500">
        <v>-64896</v>
      </c>
      <c r="K27" s="1633"/>
      <c r="L27" s="592" t="s">
        <v>478</v>
      </c>
      <c r="M27" s="612">
        <v>-64896</v>
      </c>
    </row>
    <row r="28" spans="1:13" ht="12.75">
      <c r="A28" s="576" t="s">
        <v>779</v>
      </c>
      <c r="B28" s="1150" t="s">
        <v>618</v>
      </c>
      <c r="C28" s="1159"/>
      <c r="D28" s="1159"/>
      <c r="E28" s="1151"/>
      <c r="F28" s="1500">
        <v>0</v>
      </c>
      <c r="G28" s="1633"/>
      <c r="H28" s="592" t="s">
        <v>478</v>
      </c>
      <c r="I28" s="612">
        <v>0</v>
      </c>
      <c r="J28" s="1500">
        <v>0</v>
      </c>
      <c r="K28" s="1633"/>
      <c r="L28" s="592" t="s">
        <v>478</v>
      </c>
      <c r="M28" s="612">
        <v>0</v>
      </c>
    </row>
    <row r="29" spans="1:13" ht="12.75">
      <c r="A29" s="576" t="s">
        <v>781</v>
      </c>
      <c r="B29" s="1505" t="s">
        <v>619</v>
      </c>
      <c r="C29" s="1503"/>
      <c r="D29" s="1503"/>
      <c r="E29" s="1504"/>
      <c r="F29" s="1500">
        <v>2449</v>
      </c>
      <c r="G29" s="1633"/>
      <c r="H29" s="592" t="s">
        <v>478</v>
      </c>
      <c r="I29" s="612">
        <v>2449</v>
      </c>
      <c r="J29" s="1500">
        <v>-64896</v>
      </c>
      <c r="K29" s="1633"/>
      <c r="L29" s="592" t="s">
        <v>478</v>
      </c>
      <c r="M29" s="612">
        <v>-64896</v>
      </c>
    </row>
    <row r="30" spans="1:13" ht="13.5" thickBot="1">
      <c r="A30" s="593" t="s">
        <v>893</v>
      </c>
      <c r="B30" s="1622" t="s">
        <v>620</v>
      </c>
      <c r="C30" s="1628"/>
      <c r="D30" s="1628"/>
      <c r="E30" s="1570"/>
      <c r="F30" s="1608">
        <v>0</v>
      </c>
      <c r="G30" s="1635"/>
      <c r="H30" s="615" t="s">
        <v>478</v>
      </c>
      <c r="I30" s="616">
        <v>0</v>
      </c>
      <c r="J30" s="1608">
        <v>0</v>
      </c>
      <c r="K30" s="1635"/>
      <c r="L30" s="615" t="s">
        <v>478</v>
      </c>
      <c r="M30" s="616">
        <v>0</v>
      </c>
    </row>
    <row r="33" spans="10:12" ht="12.75">
      <c r="J33" s="997"/>
      <c r="K33" s="997"/>
      <c r="L33" s="997"/>
    </row>
    <row r="34" spans="10:12" ht="12.75">
      <c r="J34" s="904" t="s">
        <v>439</v>
      </c>
      <c r="K34" s="904"/>
      <c r="L34" s="904"/>
    </row>
    <row r="35" spans="10:12" ht="12.75">
      <c r="J35" s="904" t="s">
        <v>178</v>
      </c>
      <c r="K35" s="904"/>
      <c r="L35" s="904"/>
    </row>
  </sheetData>
  <sheetProtection/>
  <mergeCells count="55">
    <mergeCell ref="B30:E30"/>
    <mergeCell ref="F30:G30"/>
    <mergeCell ref="J30:K30"/>
    <mergeCell ref="A4:M6"/>
    <mergeCell ref="B28:E28"/>
    <mergeCell ref="F28:G28"/>
    <mergeCell ref="J28:K28"/>
    <mergeCell ref="B29:E29"/>
    <mergeCell ref="F29:G29"/>
    <mergeCell ref="J29:K29"/>
    <mergeCell ref="B26:E26"/>
    <mergeCell ref="F26:G26"/>
    <mergeCell ref="J26:K26"/>
    <mergeCell ref="B27:E27"/>
    <mergeCell ref="F27:G27"/>
    <mergeCell ref="J27:K27"/>
    <mergeCell ref="B24:E24"/>
    <mergeCell ref="F24:G24"/>
    <mergeCell ref="J24:K24"/>
    <mergeCell ref="B25:E25"/>
    <mergeCell ref="F25:G25"/>
    <mergeCell ref="J25:K25"/>
    <mergeCell ref="B22:E22"/>
    <mergeCell ref="F22:G22"/>
    <mergeCell ref="J22:K22"/>
    <mergeCell ref="B23:E23"/>
    <mergeCell ref="F23:G23"/>
    <mergeCell ref="J23:K23"/>
    <mergeCell ref="B20:E20"/>
    <mergeCell ref="F20:G20"/>
    <mergeCell ref="J20:K20"/>
    <mergeCell ref="B21:E21"/>
    <mergeCell ref="F21:G21"/>
    <mergeCell ref="J21:K21"/>
    <mergeCell ref="B19:E19"/>
    <mergeCell ref="F19:G19"/>
    <mergeCell ref="J19:K19"/>
    <mergeCell ref="B18:E18"/>
    <mergeCell ref="F18:G18"/>
    <mergeCell ref="J18:K18"/>
    <mergeCell ref="A11:A14"/>
    <mergeCell ref="B11:E14"/>
    <mergeCell ref="F11:G14"/>
    <mergeCell ref="H11:H14"/>
    <mergeCell ref="B17:E17"/>
    <mergeCell ref="F17:G17"/>
    <mergeCell ref="J33:L33"/>
    <mergeCell ref="J34:L34"/>
    <mergeCell ref="J35:L35"/>
    <mergeCell ref="F2:M2"/>
    <mergeCell ref="I11:I14"/>
    <mergeCell ref="J11:K14"/>
    <mergeCell ref="L11:L14"/>
    <mergeCell ref="M11:M14"/>
    <mergeCell ref="J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0">
      <selection activeCell="D11" sqref="D11"/>
    </sheetView>
  </sheetViews>
  <sheetFormatPr defaultColWidth="9.00390625" defaultRowHeight="12.75"/>
  <cols>
    <col min="5" max="5" width="25.875" style="0" customWidth="1"/>
    <col min="7" max="7" width="0.74609375" style="0" customWidth="1"/>
    <col min="8" max="8" width="8.375" style="0" customWidth="1"/>
    <col min="9" max="9" width="11.375" style="0" customWidth="1"/>
    <col min="11" max="11" width="1.875" style="0" customWidth="1"/>
    <col min="12" max="12" width="9.25390625" style="0" customWidth="1"/>
    <col min="13" max="13" width="11.00390625" style="0" customWidth="1"/>
  </cols>
  <sheetData>
    <row r="1" spans="1:16" ht="12.75">
      <c r="A1" s="827"/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</row>
    <row r="2" spans="1:13" ht="15">
      <c r="A2" s="529"/>
      <c r="B2" s="529"/>
      <c r="C2" s="529"/>
      <c r="D2" s="529"/>
      <c r="E2" s="529"/>
      <c r="F2" s="829" t="s">
        <v>627</v>
      </c>
      <c r="G2" s="829"/>
      <c r="H2" s="829"/>
      <c r="I2" s="829"/>
      <c r="J2" s="829"/>
      <c r="K2" s="829"/>
      <c r="L2" s="829"/>
      <c r="M2" s="829"/>
    </row>
    <row r="4" spans="1:11" ht="12.75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</row>
    <row r="5" spans="1:13" ht="12.75">
      <c r="A5" s="1436" t="s">
        <v>1065</v>
      </c>
      <c r="B5" s="1436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</row>
    <row r="6" spans="1:13" ht="12.75">
      <c r="A6" s="1436"/>
      <c r="B6" s="1436"/>
      <c r="C6" s="1436"/>
      <c r="D6" s="1436"/>
      <c r="E6" s="1436"/>
      <c r="F6" s="1436"/>
      <c r="G6" s="1436"/>
      <c r="H6" s="1436"/>
      <c r="I6" s="1436"/>
      <c r="J6" s="1436"/>
      <c r="K6" s="1436"/>
      <c r="L6" s="1436"/>
      <c r="M6" s="1436"/>
    </row>
    <row r="7" spans="1:13" ht="12.75">
      <c r="A7" s="1436"/>
      <c r="B7" s="1436"/>
      <c r="C7" s="1436"/>
      <c r="D7" s="1436"/>
      <c r="E7" s="1436"/>
      <c r="F7" s="1436"/>
      <c r="G7" s="1436"/>
      <c r="H7" s="1436"/>
      <c r="I7" s="1436"/>
      <c r="J7" s="1436"/>
      <c r="K7" s="1436"/>
      <c r="L7" s="1436"/>
      <c r="M7" s="1436"/>
    </row>
    <row r="8" spans="1:13" ht="12.75">
      <c r="A8" s="1436"/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</row>
    <row r="11" ht="13.5" thickBot="1"/>
    <row r="12" spans="1:13" ht="12.75" customHeight="1">
      <c r="A12" s="1516" t="s">
        <v>972</v>
      </c>
      <c r="B12" s="1517" t="s">
        <v>721</v>
      </c>
      <c r="C12" s="1517"/>
      <c r="D12" s="1517"/>
      <c r="E12" s="1595"/>
      <c r="F12" s="1638" t="s">
        <v>622</v>
      </c>
      <c r="G12" s="1639"/>
      <c r="H12" s="1646" t="s">
        <v>476</v>
      </c>
      <c r="I12" s="1646" t="s">
        <v>623</v>
      </c>
      <c r="J12" s="1638" t="s">
        <v>624</v>
      </c>
      <c r="K12" s="1639"/>
      <c r="L12" s="1646" t="s">
        <v>625</v>
      </c>
      <c r="M12" s="1650" t="s">
        <v>626</v>
      </c>
    </row>
    <row r="13" spans="1:13" ht="12.75">
      <c r="A13" s="1518"/>
      <c r="B13" s="1519"/>
      <c r="C13" s="1519"/>
      <c r="D13" s="1519"/>
      <c r="E13" s="1597"/>
      <c r="F13" s="1640"/>
      <c r="G13" s="1641"/>
      <c r="H13" s="1647"/>
      <c r="I13" s="1647"/>
      <c r="J13" s="1640"/>
      <c r="K13" s="1641"/>
      <c r="L13" s="1649"/>
      <c r="M13" s="1651"/>
    </row>
    <row r="14" spans="1:13" ht="12.75">
      <c r="A14" s="1631"/>
      <c r="B14" s="1590"/>
      <c r="C14" s="1590"/>
      <c r="D14" s="1590"/>
      <c r="E14" s="1591"/>
      <c r="F14" s="1642"/>
      <c r="G14" s="1643"/>
      <c r="H14" s="1647"/>
      <c r="I14" s="1647"/>
      <c r="J14" s="1642"/>
      <c r="K14" s="1643"/>
      <c r="L14" s="1649"/>
      <c r="M14" s="1651"/>
    </row>
    <row r="15" spans="1:13" ht="13.5" thickBot="1">
      <c r="A15" s="1632"/>
      <c r="B15" s="1593"/>
      <c r="C15" s="1593"/>
      <c r="D15" s="1593"/>
      <c r="E15" s="1594"/>
      <c r="F15" s="1644"/>
      <c r="G15" s="1645"/>
      <c r="H15" s="1648"/>
      <c r="I15" s="1648"/>
      <c r="J15" s="1644"/>
      <c r="K15" s="1645"/>
      <c r="L15" s="1648"/>
      <c r="M15" s="1652"/>
    </row>
    <row r="16" spans="1:13" ht="12.75">
      <c r="A16" s="605"/>
      <c r="B16" s="606"/>
      <c r="C16" s="607"/>
      <c r="D16" s="607"/>
      <c r="E16" s="608"/>
      <c r="F16" s="553"/>
      <c r="G16" s="553"/>
      <c r="H16" s="609"/>
      <c r="I16" s="582"/>
      <c r="J16" s="583"/>
      <c r="K16" s="584"/>
      <c r="L16" s="604"/>
      <c r="M16" s="610"/>
    </row>
    <row r="17" spans="1:13" ht="12.75">
      <c r="A17" s="605"/>
      <c r="B17" s="606"/>
      <c r="C17" s="607"/>
      <c r="D17" s="607"/>
      <c r="E17" s="608"/>
      <c r="F17" s="553"/>
      <c r="G17" s="553"/>
      <c r="H17" s="609"/>
      <c r="I17" s="582"/>
      <c r="J17" s="583"/>
      <c r="K17" s="584"/>
      <c r="L17" s="604"/>
      <c r="M17" s="610"/>
    </row>
    <row r="18" spans="1:13" ht="12.75">
      <c r="A18" s="576" t="s">
        <v>724</v>
      </c>
      <c r="B18" s="1150" t="s">
        <v>180</v>
      </c>
      <c r="C18" s="1159"/>
      <c r="D18" s="1159"/>
      <c r="E18" s="1151"/>
      <c r="F18" s="1496">
        <v>0</v>
      </c>
      <c r="G18" s="1496"/>
      <c r="H18" s="611" t="s">
        <v>478</v>
      </c>
      <c r="I18" s="548">
        <v>0</v>
      </c>
      <c r="J18" s="1500">
        <v>0</v>
      </c>
      <c r="K18" s="1633"/>
      <c r="L18" s="592" t="s">
        <v>478</v>
      </c>
      <c r="M18" s="612">
        <v>0</v>
      </c>
    </row>
    <row r="19" spans="1:13" ht="12.75">
      <c r="A19" s="576" t="s">
        <v>726</v>
      </c>
      <c r="B19" s="1150" t="s">
        <v>181</v>
      </c>
      <c r="C19" s="997"/>
      <c r="D19" s="997"/>
      <c r="E19" s="1151"/>
      <c r="F19" s="1500">
        <v>0</v>
      </c>
      <c r="G19" s="1633"/>
      <c r="H19" s="611" t="s">
        <v>478</v>
      </c>
      <c r="I19" s="548">
        <v>0</v>
      </c>
      <c r="J19" s="1500">
        <v>0</v>
      </c>
      <c r="K19" s="1151"/>
      <c r="L19" s="592" t="s">
        <v>478</v>
      </c>
      <c r="M19" s="612">
        <v>0</v>
      </c>
    </row>
    <row r="20" spans="1:13" ht="12.75">
      <c r="A20" s="576" t="s">
        <v>738</v>
      </c>
      <c r="B20" s="1150" t="s">
        <v>182</v>
      </c>
      <c r="C20" s="1155"/>
      <c r="D20" s="1155"/>
      <c r="E20" s="1498"/>
      <c r="F20" s="1653">
        <v>0</v>
      </c>
      <c r="G20" s="1653"/>
      <c r="H20" s="611" t="s">
        <v>478</v>
      </c>
      <c r="I20" s="613">
        <v>0</v>
      </c>
      <c r="J20" s="1500">
        <v>0</v>
      </c>
      <c r="K20" s="1633"/>
      <c r="L20" s="592" t="s">
        <v>478</v>
      </c>
      <c r="M20" s="612">
        <v>0</v>
      </c>
    </row>
    <row r="21" spans="1:13" ht="12.75">
      <c r="A21" s="576" t="s">
        <v>752</v>
      </c>
      <c r="B21" s="1150" t="s">
        <v>193</v>
      </c>
      <c r="C21" s="997"/>
      <c r="D21" s="997"/>
      <c r="E21" s="1151"/>
      <c r="F21" s="1636">
        <v>0</v>
      </c>
      <c r="G21" s="1637"/>
      <c r="H21" s="611" t="s">
        <v>478</v>
      </c>
      <c r="I21" s="613">
        <v>0</v>
      </c>
      <c r="J21" s="1500">
        <v>0</v>
      </c>
      <c r="K21" s="1151"/>
      <c r="L21" s="592" t="s">
        <v>478</v>
      </c>
      <c r="M21" s="612">
        <v>0</v>
      </c>
    </row>
    <row r="22" spans="1:13" ht="12.75">
      <c r="A22" s="576" t="s">
        <v>754</v>
      </c>
      <c r="B22" s="1150" t="s">
        <v>183</v>
      </c>
      <c r="C22" s="997"/>
      <c r="D22" s="997"/>
      <c r="E22" s="1151"/>
      <c r="F22" s="1636">
        <v>0</v>
      </c>
      <c r="G22" s="1637"/>
      <c r="H22" s="611" t="s">
        <v>478</v>
      </c>
      <c r="I22" s="613">
        <v>0</v>
      </c>
      <c r="J22" s="1500">
        <v>0</v>
      </c>
      <c r="K22" s="1151"/>
      <c r="L22" s="592" t="s">
        <v>478</v>
      </c>
      <c r="M22" s="612">
        <v>0</v>
      </c>
    </row>
    <row r="23" spans="1:13" ht="12.75">
      <c r="A23" s="576" t="s">
        <v>757</v>
      </c>
      <c r="B23" s="1150" t="s">
        <v>184</v>
      </c>
      <c r="C23" s="997"/>
      <c r="D23" s="997"/>
      <c r="E23" s="1151"/>
      <c r="F23" s="1636">
        <v>0</v>
      </c>
      <c r="G23" s="1637"/>
      <c r="H23" s="611" t="s">
        <v>478</v>
      </c>
      <c r="I23" s="613">
        <v>0</v>
      </c>
      <c r="J23" s="1500">
        <v>0</v>
      </c>
      <c r="K23" s="1151"/>
      <c r="L23" s="592" t="s">
        <v>478</v>
      </c>
      <c r="M23" s="612">
        <v>0</v>
      </c>
    </row>
    <row r="24" spans="1:13" ht="12.75">
      <c r="A24" s="576" t="s">
        <v>760</v>
      </c>
      <c r="B24" s="1150" t="s">
        <v>185</v>
      </c>
      <c r="C24" s="997"/>
      <c r="D24" s="997"/>
      <c r="E24" s="1151"/>
      <c r="F24" s="1636">
        <v>0</v>
      </c>
      <c r="G24" s="1637"/>
      <c r="H24" s="611" t="s">
        <v>478</v>
      </c>
      <c r="I24" s="613">
        <v>0</v>
      </c>
      <c r="J24" s="1500">
        <v>0</v>
      </c>
      <c r="K24" s="1151"/>
      <c r="L24" s="592" t="s">
        <v>478</v>
      </c>
      <c r="M24" s="612">
        <v>0</v>
      </c>
    </row>
    <row r="25" spans="1:13" ht="12.75">
      <c r="A25" s="576" t="s">
        <v>765</v>
      </c>
      <c r="B25" s="1150" t="s">
        <v>194</v>
      </c>
      <c r="C25" s="997"/>
      <c r="D25" s="997"/>
      <c r="E25" s="1151"/>
      <c r="F25" s="1636">
        <v>0</v>
      </c>
      <c r="G25" s="1637"/>
      <c r="H25" s="611" t="s">
        <v>478</v>
      </c>
      <c r="I25" s="613">
        <v>0</v>
      </c>
      <c r="J25" s="1500">
        <v>0</v>
      </c>
      <c r="K25" s="1151"/>
      <c r="L25" s="592" t="s">
        <v>478</v>
      </c>
      <c r="M25" s="612">
        <v>0</v>
      </c>
    </row>
    <row r="26" spans="1:13" ht="12.75">
      <c r="A26" s="576" t="s">
        <v>769</v>
      </c>
      <c r="B26" s="1150" t="s">
        <v>186</v>
      </c>
      <c r="C26" s="1155"/>
      <c r="D26" s="1155"/>
      <c r="E26" s="1498"/>
      <c r="F26" s="1496">
        <v>0</v>
      </c>
      <c r="G26" s="1496"/>
      <c r="H26" s="611" t="s">
        <v>478</v>
      </c>
      <c r="I26" s="548">
        <v>0</v>
      </c>
      <c r="J26" s="1500">
        <v>0</v>
      </c>
      <c r="K26" s="1633"/>
      <c r="L26" s="592" t="s">
        <v>478</v>
      </c>
      <c r="M26" s="612">
        <v>0</v>
      </c>
    </row>
    <row r="27" spans="1:13" ht="12.75">
      <c r="A27" s="576" t="s">
        <v>774</v>
      </c>
      <c r="B27" s="1150" t="s">
        <v>187</v>
      </c>
      <c r="C27" s="1159"/>
      <c r="D27" s="1159"/>
      <c r="E27" s="1151"/>
      <c r="F27" s="1496">
        <v>0</v>
      </c>
      <c r="G27" s="1496"/>
      <c r="H27" s="611" t="s">
        <v>478</v>
      </c>
      <c r="I27" s="548">
        <v>0</v>
      </c>
      <c r="J27" s="1500">
        <v>0</v>
      </c>
      <c r="K27" s="1633"/>
      <c r="L27" s="592" t="s">
        <v>478</v>
      </c>
      <c r="M27" s="612">
        <v>0</v>
      </c>
    </row>
    <row r="28" spans="1:13" ht="12.75">
      <c r="A28" s="576" t="s">
        <v>776</v>
      </c>
      <c r="B28" s="1150" t="s">
        <v>190</v>
      </c>
      <c r="C28" s="1159"/>
      <c r="D28" s="1159"/>
      <c r="E28" s="1151"/>
      <c r="F28" s="1496">
        <v>0</v>
      </c>
      <c r="G28" s="1496"/>
      <c r="H28" s="611" t="s">
        <v>478</v>
      </c>
      <c r="I28" s="548">
        <v>0</v>
      </c>
      <c r="J28" s="1500">
        <v>0</v>
      </c>
      <c r="K28" s="1633"/>
      <c r="L28" s="592" t="s">
        <v>478</v>
      </c>
      <c r="M28" s="612">
        <v>0</v>
      </c>
    </row>
    <row r="29" spans="1:13" ht="12.75">
      <c r="A29" s="576" t="s">
        <v>779</v>
      </c>
      <c r="B29" s="1150" t="s">
        <v>188</v>
      </c>
      <c r="C29" s="1159"/>
      <c r="D29" s="1159"/>
      <c r="E29" s="1151"/>
      <c r="F29" s="1496">
        <v>0</v>
      </c>
      <c r="G29" s="1496"/>
      <c r="H29" s="611" t="s">
        <v>478</v>
      </c>
      <c r="I29" s="548">
        <v>0</v>
      </c>
      <c r="J29" s="1500">
        <v>0</v>
      </c>
      <c r="K29" s="1633"/>
      <c r="L29" s="592" t="s">
        <v>478</v>
      </c>
      <c r="M29" s="612">
        <v>0</v>
      </c>
    </row>
    <row r="30" spans="1:13" ht="12.75">
      <c r="A30" s="576" t="s">
        <v>781</v>
      </c>
      <c r="B30" s="1505" t="s">
        <v>189</v>
      </c>
      <c r="C30" s="1503"/>
      <c r="D30" s="1503"/>
      <c r="E30" s="1504"/>
      <c r="F30" s="1496">
        <v>0</v>
      </c>
      <c r="G30" s="1496"/>
      <c r="H30" s="611" t="s">
        <v>478</v>
      </c>
      <c r="I30" s="548">
        <v>0</v>
      </c>
      <c r="J30" s="1500">
        <v>0</v>
      </c>
      <c r="K30" s="1633"/>
      <c r="L30" s="592" t="s">
        <v>478</v>
      </c>
      <c r="M30" s="612">
        <v>0</v>
      </c>
    </row>
    <row r="31" spans="1:13" ht="12.75">
      <c r="A31" s="576" t="s">
        <v>893</v>
      </c>
      <c r="B31" s="1505" t="s">
        <v>191</v>
      </c>
      <c r="C31" s="1503"/>
      <c r="D31" s="1503"/>
      <c r="E31" s="1504"/>
      <c r="F31" s="1496">
        <v>0</v>
      </c>
      <c r="G31" s="1496"/>
      <c r="H31" s="611" t="s">
        <v>478</v>
      </c>
      <c r="I31" s="548">
        <v>0</v>
      </c>
      <c r="J31" s="1500">
        <v>0</v>
      </c>
      <c r="K31" s="1633"/>
      <c r="L31" s="592" t="s">
        <v>478</v>
      </c>
      <c r="M31" s="612">
        <v>0</v>
      </c>
    </row>
    <row r="32" spans="1:13" ht="13.5" thickBot="1">
      <c r="A32" s="593" t="s">
        <v>894</v>
      </c>
      <c r="B32" s="1622" t="s">
        <v>192</v>
      </c>
      <c r="C32" s="1628"/>
      <c r="D32" s="1628"/>
      <c r="E32" s="1570"/>
      <c r="F32" s="1609">
        <v>0</v>
      </c>
      <c r="G32" s="1609"/>
      <c r="H32" s="614" t="s">
        <v>478</v>
      </c>
      <c r="I32" s="594">
        <v>0</v>
      </c>
      <c r="J32" s="1608">
        <v>0</v>
      </c>
      <c r="K32" s="1635"/>
      <c r="L32" s="615" t="s">
        <v>478</v>
      </c>
      <c r="M32" s="616">
        <v>0</v>
      </c>
    </row>
    <row r="35" spans="9:11" ht="12.75">
      <c r="I35" s="904" t="s">
        <v>439</v>
      </c>
      <c r="J35" s="904"/>
      <c r="K35" s="904"/>
    </row>
    <row r="36" spans="9:11" ht="12.75">
      <c r="I36" s="904" t="s">
        <v>178</v>
      </c>
      <c r="J36" s="904"/>
      <c r="K36" s="904"/>
    </row>
  </sheetData>
  <sheetProtection/>
  <mergeCells count="58">
    <mergeCell ref="B32:E32"/>
    <mergeCell ref="F32:G32"/>
    <mergeCell ref="J32:K32"/>
    <mergeCell ref="A1:P1"/>
    <mergeCell ref="B30:E30"/>
    <mergeCell ref="F30:G30"/>
    <mergeCell ref="J30:K30"/>
    <mergeCell ref="B31:E31"/>
    <mergeCell ref="F31:G31"/>
    <mergeCell ref="B21:E21"/>
    <mergeCell ref="J27:K27"/>
    <mergeCell ref="J31:K31"/>
    <mergeCell ref="B28:E28"/>
    <mergeCell ref="F28:G28"/>
    <mergeCell ref="J28:K28"/>
    <mergeCell ref="B29:E29"/>
    <mergeCell ref="F29:G29"/>
    <mergeCell ref="J29:K29"/>
    <mergeCell ref="F18:G18"/>
    <mergeCell ref="J18:K18"/>
    <mergeCell ref="B20:E20"/>
    <mergeCell ref="F20:G20"/>
    <mergeCell ref="J20:K20"/>
    <mergeCell ref="B19:E19"/>
    <mergeCell ref="F19:G19"/>
    <mergeCell ref="J19:K19"/>
    <mergeCell ref="A12:A15"/>
    <mergeCell ref="B12:E15"/>
    <mergeCell ref="F12:G15"/>
    <mergeCell ref="H12:H15"/>
    <mergeCell ref="I12:I15"/>
    <mergeCell ref="J12:K15"/>
    <mergeCell ref="F21:G21"/>
    <mergeCell ref="J21:K21"/>
    <mergeCell ref="B22:E22"/>
    <mergeCell ref="F22:G22"/>
    <mergeCell ref="J22:K22"/>
    <mergeCell ref="F2:M2"/>
    <mergeCell ref="L12:L15"/>
    <mergeCell ref="M12:M15"/>
    <mergeCell ref="A5:M8"/>
    <mergeCell ref="B18:E18"/>
    <mergeCell ref="B23:E23"/>
    <mergeCell ref="F23:G23"/>
    <mergeCell ref="J23:K23"/>
    <mergeCell ref="B24:E24"/>
    <mergeCell ref="F24:G24"/>
    <mergeCell ref="J24:K24"/>
    <mergeCell ref="I36:K36"/>
    <mergeCell ref="B25:E25"/>
    <mergeCell ref="F25:G25"/>
    <mergeCell ref="J25:K25"/>
    <mergeCell ref="I35:K35"/>
    <mergeCell ref="B26:E26"/>
    <mergeCell ref="F26:G26"/>
    <mergeCell ref="J26:K26"/>
    <mergeCell ref="B27:E27"/>
    <mergeCell ref="F27:G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25390625" style="0" customWidth="1"/>
    <col min="2" max="2" width="45.125" style="0" customWidth="1"/>
    <col min="3" max="3" width="12.75390625" style="0" customWidth="1"/>
    <col min="4" max="4" width="12.375" style="0" customWidth="1"/>
    <col min="5" max="5" width="11.00390625" style="0" customWidth="1"/>
    <col min="6" max="6" width="9.75390625" style="0" bestFit="1" customWidth="1"/>
  </cols>
  <sheetData>
    <row r="1" spans="2:5" ht="15">
      <c r="B1" s="829" t="s">
        <v>628</v>
      </c>
      <c r="C1" s="829"/>
      <c r="D1" s="829"/>
      <c r="E1" s="829"/>
    </row>
    <row r="3" spans="2:5" ht="12.75">
      <c r="B3" s="1654"/>
      <c r="C3" s="1654"/>
      <c r="D3" s="1654"/>
      <c r="E3" s="1654"/>
    </row>
    <row r="4" spans="1:6" ht="12.75">
      <c r="A4" s="1655" t="s">
        <v>1066</v>
      </c>
      <c r="B4" s="1655"/>
      <c r="C4" s="1655"/>
      <c r="D4" s="1656"/>
      <c r="E4" s="1656"/>
      <c r="F4" s="479"/>
    </row>
    <row r="5" spans="1:5" ht="12.75">
      <c r="A5" s="1657"/>
      <c r="B5" s="1657"/>
      <c r="C5" s="1657"/>
      <c r="D5" s="1657"/>
      <c r="E5" s="1657"/>
    </row>
    <row r="6" spans="1:5" ht="12.75">
      <c r="A6" s="480"/>
      <c r="B6" s="480"/>
      <c r="C6" s="480"/>
      <c r="D6" s="480"/>
      <c r="E6" s="480"/>
    </row>
    <row r="7" spans="1:5" ht="12.75">
      <c r="A7" s="480"/>
      <c r="B7" s="480"/>
      <c r="C7" s="480"/>
      <c r="D7" s="480"/>
      <c r="E7" s="480"/>
    </row>
    <row r="8" ht="13.5" thickBot="1"/>
    <row r="9" spans="1:5" ht="36">
      <c r="A9" s="617" t="s">
        <v>650</v>
      </c>
      <c r="B9" s="618" t="s">
        <v>721</v>
      </c>
      <c r="C9" s="619" t="s">
        <v>195</v>
      </c>
      <c r="D9" s="530" t="s">
        <v>717</v>
      </c>
      <c r="E9" s="620" t="s">
        <v>718</v>
      </c>
    </row>
    <row r="10" spans="1:5" ht="12.75">
      <c r="A10" s="621" t="s">
        <v>724</v>
      </c>
      <c r="B10" s="622" t="s">
        <v>729</v>
      </c>
      <c r="C10" s="623">
        <v>0</v>
      </c>
      <c r="D10" s="624">
        <v>0</v>
      </c>
      <c r="E10" s="625">
        <v>0</v>
      </c>
    </row>
    <row r="11" spans="1:5" ht="12.75">
      <c r="A11" s="621" t="s">
        <v>726</v>
      </c>
      <c r="B11" s="622" t="s">
        <v>731</v>
      </c>
      <c r="C11" s="623">
        <v>52420</v>
      </c>
      <c r="D11" s="624">
        <v>54186</v>
      </c>
      <c r="E11" s="625">
        <v>54186</v>
      </c>
    </row>
    <row r="12" spans="1:5" ht="12.75">
      <c r="A12" s="621" t="s">
        <v>738</v>
      </c>
      <c r="B12" s="622" t="s">
        <v>88</v>
      </c>
      <c r="C12" s="623">
        <v>19600</v>
      </c>
      <c r="D12" s="624">
        <v>17401</v>
      </c>
      <c r="E12" s="625">
        <v>17401</v>
      </c>
    </row>
    <row r="13" spans="1:5" ht="12.75">
      <c r="A13" s="621" t="s">
        <v>752</v>
      </c>
      <c r="B13" s="622" t="s">
        <v>651</v>
      </c>
      <c r="C13" s="626">
        <v>50</v>
      </c>
      <c r="D13" s="624">
        <v>54</v>
      </c>
      <c r="E13" s="625">
        <v>434</v>
      </c>
    </row>
    <row r="14" spans="1:5" ht="12.75">
      <c r="A14" s="621" t="s">
        <v>754</v>
      </c>
      <c r="B14" s="622" t="s">
        <v>652</v>
      </c>
      <c r="C14" s="623">
        <v>0</v>
      </c>
      <c r="D14" s="624">
        <v>0</v>
      </c>
      <c r="E14" s="625">
        <v>0</v>
      </c>
    </row>
    <row r="15" spans="1:5" ht="12.75">
      <c r="A15" s="627" t="s">
        <v>757</v>
      </c>
      <c r="B15" s="628" t="s">
        <v>653</v>
      </c>
      <c r="C15" s="629">
        <v>0</v>
      </c>
      <c r="D15" s="624">
        <v>0</v>
      </c>
      <c r="E15" s="625">
        <v>0</v>
      </c>
    </row>
    <row r="16" spans="1:5" ht="24">
      <c r="A16" s="627" t="s">
        <v>760</v>
      </c>
      <c r="B16" s="630" t="s">
        <v>654</v>
      </c>
      <c r="C16" s="631">
        <v>2397</v>
      </c>
      <c r="D16" s="624">
        <v>7135</v>
      </c>
      <c r="E16" s="625">
        <v>7135</v>
      </c>
    </row>
    <row r="17" spans="1:5" ht="13.5" thickBot="1">
      <c r="A17" s="627" t="s">
        <v>765</v>
      </c>
      <c r="B17" s="628" t="s">
        <v>655</v>
      </c>
      <c r="C17" s="631">
        <v>1000</v>
      </c>
      <c r="D17" s="632">
        <v>1858</v>
      </c>
      <c r="E17" s="633">
        <v>1625</v>
      </c>
    </row>
    <row r="18" spans="1:5" ht="13.5" thickBot="1">
      <c r="A18" s="634" t="s">
        <v>769</v>
      </c>
      <c r="B18" s="635" t="s">
        <v>656</v>
      </c>
      <c r="C18" s="636">
        <f>SUM(C10:C17)</f>
        <v>75467</v>
      </c>
      <c r="D18" s="636">
        <f>SUM(D10:D17)</f>
        <v>80634</v>
      </c>
      <c r="E18" s="637">
        <f>SUM(E10:E17)</f>
        <v>80781</v>
      </c>
    </row>
    <row r="19" spans="1:5" ht="36.75" thickBot="1">
      <c r="A19" s="634" t="s">
        <v>774</v>
      </c>
      <c r="B19" s="638" t="s">
        <v>657</v>
      </c>
      <c r="C19" s="639">
        <v>13000</v>
      </c>
      <c r="D19" s="640">
        <v>13609</v>
      </c>
      <c r="E19" s="641">
        <v>13753</v>
      </c>
    </row>
    <row r="20" spans="1:5" ht="24.75" thickBot="1">
      <c r="A20" s="634" t="s">
        <v>776</v>
      </c>
      <c r="B20" s="642" t="s">
        <v>658</v>
      </c>
      <c r="C20" s="636">
        <f>SUM(C21:C29)</f>
        <v>11100</v>
      </c>
      <c r="D20" s="636">
        <f>SUM(D21:D29)</f>
        <v>13833</v>
      </c>
      <c r="E20" s="637">
        <f>SUM(E21:E29)</f>
        <v>13445</v>
      </c>
    </row>
    <row r="21" spans="1:5" ht="12.75">
      <c r="A21" s="643" t="s">
        <v>779</v>
      </c>
      <c r="B21" s="644" t="s">
        <v>659</v>
      </c>
      <c r="C21" s="645">
        <v>0</v>
      </c>
      <c r="D21" s="646">
        <v>0</v>
      </c>
      <c r="E21" s="647">
        <v>0</v>
      </c>
    </row>
    <row r="22" spans="1:6" ht="12.75">
      <c r="A22" s="621" t="s">
        <v>781</v>
      </c>
      <c r="B22" s="648" t="s">
        <v>660</v>
      </c>
      <c r="C22" s="623">
        <v>11100</v>
      </c>
      <c r="D22" s="624">
        <v>13833</v>
      </c>
      <c r="E22" s="625">
        <v>13445</v>
      </c>
      <c r="F22" s="448"/>
    </row>
    <row r="23" spans="1:5" ht="12.75">
      <c r="A23" s="621" t="s">
        <v>893</v>
      </c>
      <c r="B23" s="648" t="s">
        <v>661</v>
      </c>
      <c r="C23" s="623">
        <v>0</v>
      </c>
      <c r="D23" s="624">
        <v>0</v>
      </c>
      <c r="E23" s="625">
        <v>0</v>
      </c>
    </row>
    <row r="24" spans="1:5" ht="12.75">
      <c r="A24" s="621" t="s">
        <v>894</v>
      </c>
      <c r="B24" s="648" t="s">
        <v>662</v>
      </c>
      <c r="C24" s="623">
        <v>0</v>
      </c>
      <c r="D24" s="624">
        <v>0</v>
      </c>
      <c r="E24" s="625">
        <v>0</v>
      </c>
    </row>
    <row r="25" spans="1:5" ht="12.75">
      <c r="A25" s="621" t="s">
        <v>895</v>
      </c>
      <c r="B25" s="648" t="s">
        <v>663</v>
      </c>
      <c r="C25" s="623">
        <v>0</v>
      </c>
      <c r="D25" s="624">
        <v>0</v>
      </c>
      <c r="E25" s="625">
        <v>0</v>
      </c>
    </row>
    <row r="26" spans="1:5" ht="12.75">
      <c r="A26" s="621" t="s">
        <v>896</v>
      </c>
      <c r="B26" s="648" t="s">
        <v>664</v>
      </c>
      <c r="C26" s="623">
        <v>0</v>
      </c>
      <c r="D26" s="624">
        <v>0</v>
      </c>
      <c r="E26" s="625">
        <v>0</v>
      </c>
    </row>
    <row r="27" spans="1:5" ht="12.75">
      <c r="A27" s="621" t="s">
        <v>897</v>
      </c>
      <c r="B27" s="648" t="s">
        <v>665</v>
      </c>
      <c r="C27" s="626">
        <v>0</v>
      </c>
      <c r="D27" s="624">
        <v>0</v>
      </c>
      <c r="E27" s="625">
        <v>0</v>
      </c>
    </row>
    <row r="28" spans="1:5" ht="12.75">
      <c r="A28" s="621" t="s">
        <v>898</v>
      </c>
      <c r="B28" s="648" t="s">
        <v>666</v>
      </c>
      <c r="C28" s="626">
        <v>0</v>
      </c>
      <c r="D28" s="624">
        <v>0</v>
      </c>
      <c r="E28" s="625">
        <v>0</v>
      </c>
    </row>
    <row r="29" spans="1:5" ht="12.75">
      <c r="A29" s="621" t="s">
        <v>899</v>
      </c>
      <c r="B29" s="648" t="s">
        <v>667</v>
      </c>
      <c r="C29" s="626">
        <v>0</v>
      </c>
      <c r="D29" s="624">
        <v>0</v>
      </c>
      <c r="E29" s="625">
        <v>0</v>
      </c>
    </row>
    <row r="30" spans="1:5" ht="12.75">
      <c r="A30" s="621" t="s">
        <v>900</v>
      </c>
      <c r="B30" s="649" t="s">
        <v>668</v>
      </c>
      <c r="C30" s="623">
        <v>6230</v>
      </c>
      <c r="D30" s="624">
        <v>6230</v>
      </c>
      <c r="E30" s="625">
        <v>2683</v>
      </c>
    </row>
    <row r="31" spans="1:5" ht="36.75" thickBot="1">
      <c r="A31" s="627" t="s">
        <v>901</v>
      </c>
      <c r="B31" s="630" t="s">
        <v>669</v>
      </c>
      <c r="C31" s="631">
        <v>2397</v>
      </c>
      <c r="D31" s="632">
        <v>7135</v>
      </c>
      <c r="E31" s="633">
        <v>7135</v>
      </c>
    </row>
    <row r="32" spans="1:5" ht="13.5" thickBot="1">
      <c r="A32" s="634" t="s">
        <v>902</v>
      </c>
      <c r="B32" s="650" t="s">
        <v>670</v>
      </c>
      <c r="C32" s="636">
        <f>C20+C30+C31</f>
        <v>19727</v>
      </c>
      <c r="D32" s="636">
        <f>D20+D30+D31</f>
        <v>27198</v>
      </c>
      <c r="E32" s="637">
        <f>E20+E30+E31</f>
        <v>23263</v>
      </c>
    </row>
    <row r="33" spans="1:5" ht="24.75" thickBot="1">
      <c r="A33" s="634" t="s">
        <v>133</v>
      </c>
      <c r="B33" s="651" t="s">
        <v>671</v>
      </c>
      <c r="C33" s="652">
        <f>(C18-C32)*7/10+C19</f>
        <v>52018</v>
      </c>
      <c r="D33" s="653">
        <f>(D18-D32)*7/10+D19</f>
        <v>51014.2</v>
      </c>
      <c r="E33" s="654">
        <f>(E18-E32)*7/10+E19</f>
        <v>54015.6</v>
      </c>
    </row>
  </sheetData>
  <sheetProtection/>
  <mergeCells count="3">
    <mergeCell ref="B1:E1"/>
    <mergeCell ref="B3:E3"/>
    <mergeCell ref="A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85">
      <selection activeCell="B16" sqref="B16:E16"/>
    </sheetView>
  </sheetViews>
  <sheetFormatPr defaultColWidth="9.00390625" defaultRowHeight="12.75"/>
  <cols>
    <col min="1" max="1" width="5.625" style="0" customWidth="1"/>
    <col min="5" max="5" width="13.625" style="0" customWidth="1"/>
  </cols>
  <sheetData>
    <row r="1" spans="1:9" ht="15">
      <c r="A1" s="829" t="s">
        <v>672</v>
      </c>
      <c r="B1" s="829"/>
      <c r="C1" s="829"/>
      <c r="D1" s="829"/>
      <c r="E1" s="829"/>
      <c r="F1" s="829"/>
      <c r="G1" s="829"/>
      <c r="H1" s="829"/>
      <c r="I1" s="829"/>
    </row>
    <row r="3" spans="1:9" ht="12.75">
      <c r="A3" s="827" t="s">
        <v>719</v>
      </c>
      <c r="B3" s="827"/>
      <c r="C3" s="827"/>
      <c r="D3" s="827"/>
      <c r="E3" s="827"/>
      <c r="F3" s="827"/>
      <c r="G3" s="827"/>
      <c r="H3" s="827"/>
      <c r="I3" s="827"/>
    </row>
    <row r="4" spans="1:9" ht="12.75">
      <c r="A4" s="529"/>
      <c r="B4" s="529"/>
      <c r="C4" s="529"/>
      <c r="D4" s="529"/>
      <c r="E4" s="529"/>
      <c r="F4" s="529"/>
      <c r="G4" s="529"/>
      <c r="H4" s="529"/>
      <c r="I4" s="529"/>
    </row>
    <row r="5" spans="1:9" ht="12.75">
      <c r="A5" s="1436" t="s">
        <v>1067</v>
      </c>
      <c r="B5" s="1436"/>
      <c r="C5" s="1436"/>
      <c r="D5" s="1436"/>
      <c r="E5" s="1436"/>
      <c r="F5" s="1436"/>
      <c r="G5" s="1436"/>
      <c r="H5" s="1436"/>
      <c r="I5" s="1436"/>
    </row>
    <row r="6" spans="1:9" ht="12.75">
      <c r="A6" s="1436"/>
      <c r="B6" s="1436"/>
      <c r="C6" s="1436"/>
      <c r="D6" s="1436"/>
      <c r="E6" s="1436"/>
      <c r="F6" s="1436"/>
      <c r="G6" s="1436"/>
      <c r="H6" s="1436"/>
      <c r="I6" s="1436"/>
    </row>
    <row r="7" spans="1:9" ht="12.75">
      <c r="A7" s="1436"/>
      <c r="B7" s="1436"/>
      <c r="C7" s="1436"/>
      <c r="D7" s="1436"/>
      <c r="E7" s="1436"/>
      <c r="F7" s="1436"/>
      <c r="G7" s="1436"/>
      <c r="H7" s="1436"/>
      <c r="I7" s="1436"/>
    </row>
    <row r="8" ht="13.5" thickBot="1"/>
    <row r="9" spans="1:9" ht="12.75">
      <c r="A9" s="1516" t="s">
        <v>445</v>
      </c>
      <c r="B9" s="1572" t="s">
        <v>721</v>
      </c>
      <c r="C9" s="1572"/>
      <c r="D9" s="1572"/>
      <c r="E9" s="1572"/>
      <c r="F9" s="1574" t="s">
        <v>247</v>
      </c>
      <c r="G9" s="1574"/>
      <c r="H9" s="1576" t="s">
        <v>446</v>
      </c>
      <c r="I9" s="1577"/>
    </row>
    <row r="10" spans="1:9" ht="13.5" thickBot="1">
      <c r="A10" s="1556"/>
      <c r="B10" s="1573"/>
      <c r="C10" s="1573"/>
      <c r="D10" s="1573"/>
      <c r="E10" s="1573"/>
      <c r="F10" s="1575"/>
      <c r="G10" s="1575"/>
      <c r="H10" s="1578"/>
      <c r="I10" s="1579"/>
    </row>
    <row r="11" spans="1:9" ht="12.75">
      <c r="A11" s="575"/>
      <c r="B11" s="1662" t="s">
        <v>447</v>
      </c>
      <c r="C11" s="1662"/>
      <c r="D11" s="1662"/>
      <c r="E11" s="1663"/>
      <c r="F11" s="1664"/>
      <c r="G11" s="1581"/>
      <c r="H11" s="1563"/>
      <c r="I11" s="1581"/>
    </row>
    <row r="12" spans="1:9" ht="12.75">
      <c r="A12" s="578"/>
      <c r="B12" s="1568"/>
      <c r="C12" s="1159"/>
      <c r="D12" s="1159"/>
      <c r="E12" s="1159"/>
      <c r="F12" s="823"/>
      <c r="G12" s="560"/>
      <c r="H12" s="569"/>
      <c r="I12" s="560"/>
    </row>
    <row r="13" spans="1:9" ht="12.75">
      <c r="A13" s="576" t="s">
        <v>724</v>
      </c>
      <c r="B13" s="1582" t="s">
        <v>448</v>
      </c>
      <c r="C13" s="1582"/>
      <c r="D13" s="1582"/>
      <c r="E13" s="1568"/>
      <c r="F13" s="1665">
        <v>3334901</v>
      </c>
      <c r="G13" s="1666"/>
      <c r="H13" s="1667">
        <v>3315915</v>
      </c>
      <c r="I13" s="1666"/>
    </row>
    <row r="14" spans="1:9" ht="12.75">
      <c r="A14" s="576"/>
      <c r="B14" s="1568"/>
      <c r="C14" s="1159"/>
      <c r="D14" s="1159"/>
      <c r="E14" s="1159"/>
      <c r="F14" s="824"/>
      <c r="G14" s="656"/>
      <c r="H14" s="655"/>
      <c r="I14" s="656"/>
    </row>
    <row r="15" spans="1:9" ht="12.75">
      <c r="A15" s="576" t="s">
        <v>726</v>
      </c>
      <c r="B15" s="1582" t="s">
        <v>449</v>
      </c>
      <c r="C15" s="1582"/>
      <c r="D15" s="1582"/>
      <c r="E15" s="1568"/>
      <c r="F15" s="1668">
        <v>3723</v>
      </c>
      <c r="G15" s="1510"/>
      <c r="H15" s="1660">
        <v>6327</v>
      </c>
      <c r="I15" s="1510"/>
    </row>
    <row r="16" spans="1:9" ht="12.75">
      <c r="A16" s="576"/>
      <c r="B16" s="1568"/>
      <c r="C16" s="1159"/>
      <c r="D16" s="1159"/>
      <c r="E16" s="1159"/>
      <c r="F16" s="825"/>
      <c r="G16" s="551"/>
      <c r="H16" s="657"/>
      <c r="I16" s="551"/>
    </row>
    <row r="17" spans="1:9" ht="12.75">
      <c r="A17" s="576" t="s">
        <v>738</v>
      </c>
      <c r="B17" s="1583" t="s">
        <v>450</v>
      </c>
      <c r="C17" s="1583"/>
      <c r="D17" s="1583"/>
      <c r="E17" s="1566"/>
      <c r="F17" s="1668">
        <v>1971801</v>
      </c>
      <c r="G17" s="1510"/>
      <c r="H17" s="1660">
        <v>2008440</v>
      </c>
      <c r="I17" s="1510"/>
    </row>
    <row r="18" spans="1:9" ht="12.75">
      <c r="A18" s="576"/>
      <c r="B18" s="1566"/>
      <c r="C18" s="997"/>
      <c r="D18" s="997"/>
      <c r="E18" s="1159"/>
      <c r="F18" s="825"/>
      <c r="G18" s="551"/>
      <c r="H18" s="550"/>
      <c r="I18" s="551"/>
    </row>
    <row r="19" spans="1:9" ht="12.75">
      <c r="A19" s="576"/>
      <c r="B19" s="1566" t="s">
        <v>673</v>
      </c>
      <c r="C19" s="1661"/>
      <c r="D19" s="1661"/>
      <c r="E19" s="1661"/>
      <c r="F19" s="1679">
        <v>1887780</v>
      </c>
      <c r="G19" s="1680"/>
      <c r="H19" s="1679">
        <v>1915612</v>
      </c>
      <c r="I19" s="1680"/>
    </row>
    <row r="20" spans="1:9" ht="12.75">
      <c r="A20" s="576"/>
      <c r="B20" s="1566" t="s">
        <v>674</v>
      </c>
      <c r="C20" s="997"/>
      <c r="D20" s="997"/>
      <c r="E20" s="1151"/>
      <c r="F20" s="1681">
        <v>1878122</v>
      </c>
      <c r="G20" s="1682"/>
      <c r="H20" s="1681">
        <v>1906263</v>
      </c>
      <c r="I20" s="1682"/>
    </row>
    <row r="21" spans="1:9" ht="12.75">
      <c r="A21" s="576"/>
      <c r="B21" s="1566" t="s">
        <v>675</v>
      </c>
      <c r="C21" s="1661"/>
      <c r="D21" s="1661"/>
      <c r="E21" s="1567"/>
      <c r="F21" s="1627">
        <v>24278</v>
      </c>
      <c r="G21" s="1501"/>
      <c r="H21" s="1627">
        <v>24466</v>
      </c>
      <c r="I21" s="1501"/>
    </row>
    <row r="22" spans="1:9" ht="12.75">
      <c r="A22" s="576"/>
      <c r="B22" s="1566" t="s">
        <v>676</v>
      </c>
      <c r="C22" s="1661"/>
      <c r="D22" s="1661"/>
      <c r="E22" s="1567"/>
      <c r="F22" s="1627">
        <v>1391291</v>
      </c>
      <c r="G22" s="1501"/>
      <c r="H22" s="1627">
        <v>1369475</v>
      </c>
      <c r="I22" s="1501"/>
    </row>
    <row r="23" spans="1:9" ht="12.75">
      <c r="A23" s="576"/>
      <c r="B23" s="1566" t="s">
        <v>677</v>
      </c>
      <c r="C23" s="1661"/>
      <c r="D23" s="1661"/>
      <c r="E23" s="1567"/>
      <c r="F23" s="1627">
        <v>462553</v>
      </c>
      <c r="G23" s="1501"/>
      <c r="H23" s="1627">
        <v>512322</v>
      </c>
      <c r="I23" s="1501"/>
    </row>
    <row r="24" spans="1:9" ht="12.75">
      <c r="A24" s="576"/>
      <c r="B24" s="1566" t="s">
        <v>678</v>
      </c>
      <c r="C24" s="997"/>
      <c r="D24" s="997"/>
      <c r="E24" s="1151"/>
      <c r="F24" s="1681">
        <v>9658</v>
      </c>
      <c r="G24" s="1682"/>
      <c r="H24" s="1681">
        <v>9349</v>
      </c>
      <c r="I24" s="1682"/>
    </row>
    <row r="25" spans="1:9" ht="12.75">
      <c r="A25" s="576"/>
      <c r="B25" s="1566"/>
      <c r="C25" s="997"/>
      <c r="D25" s="997"/>
      <c r="E25" s="1151"/>
      <c r="F25" s="660"/>
      <c r="G25" s="661"/>
      <c r="H25" s="660"/>
      <c r="I25" s="661"/>
    </row>
    <row r="26" spans="1:9" ht="12.75">
      <c r="A26" s="576"/>
      <c r="B26" s="1566" t="s">
        <v>679</v>
      </c>
      <c r="C26" s="1661"/>
      <c r="D26" s="1661"/>
      <c r="E26" s="1567"/>
      <c r="F26" s="1679">
        <v>58696</v>
      </c>
      <c r="G26" s="1680"/>
      <c r="H26" s="1679">
        <v>54659</v>
      </c>
      <c r="I26" s="1680"/>
    </row>
    <row r="27" spans="1:9" ht="12.75">
      <c r="A27" s="576"/>
      <c r="B27" s="1566" t="s">
        <v>674</v>
      </c>
      <c r="C27" s="997"/>
      <c r="D27" s="997"/>
      <c r="E27" s="1151"/>
      <c r="F27" s="1681">
        <v>58696</v>
      </c>
      <c r="G27" s="1682"/>
      <c r="H27" s="1681">
        <v>54659</v>
      </c>
      <c r="I27" s="1682"/>
    </row>
    <row r="28" spans="1:9" ht="12.75">
      <c r="A28" s="576"/>
      <c r="B28" s="1566" t="s">
        <v>675</v>
      </c>
      <c r="C28" s="1661"/>
      <c r="D28" s="1661"/>
      <c r="E28" s="1567"/>
      <c r="F28" s="1627">
        <v>39121</v>
      </c>
      <c r="G28" s="1501"/>
      <c r="H28" s="1627">
        <v>33587</v>
      </c>
      <c r="I28" s="1501"/>
    </row>
    <row r="29" spans="1:9" ht="12.75">
      <c r="A29" s="576"/>
      <c r="B29" s="1566" t="s">
        <v>676</v>
      </c>
      <c r="C29" s="1661"/>
      <c r="D29" s="1661"/>
      <c r="E29" s="1567"/>
      <c r="F29" s="1627">
        <v>8684</v>
      </c>
      <c r="G29" s="1501"/>
      <c r="H29" s="1627">
        <v>17564</v>
      </c>
      <c r="I29" s="1501"/>
    </row>
    <row r="30" spans="1:9" ht="12.75">
      <c r="A30" s="576"/>
      <c r="B30" s="1566" t="s">
        <v>677</v>
      </c>
      <c r="C30" s="1661"/>
      <c r="D30" s="1661"/>
      <c r="E30" s="1567"/>
      <c r="F30" s="1627">
        <v>10891</v>
      </c>
      <c r="G30" s="1501"/>
      <c r="H30" s="1627">
        <v>3508</v>
      </c>
      <c r="I30" s="1501"/>
    </row>
    <row r="31" spans="1:9" ht="12.75">
      <c r="A31" s="576"/>
      <c r="B31" s="1566" t="s">
        <v>678</v>
      </c>
      <c r="C31" s="997"/>
      <c r="D31" s="997"/>
      <c r="E31" s="1151"/>
      <c r="F31" s="1681">
        <v>0</v>
      </c>
      <c r="G31" s="1682"/>
      <c r="H31" s="1681">
        <v>0</v>
      </c>
      <c r="I31" s="1682"/>
    </row>
    <row r="32" spans="1:9" ht="12.75">
      <c r="A32" s="576"/>
      <c r="B32" s="1566"/>
      <c r="C32" s="997"/>
      <c r="D32" s="997"/>
      <c r="E32" s="1151"/>
      <c r="F32" s="660"/>
      <c r="G32" s="661"/>
      <c r="H32" s="660"/>
      <c r="I32" s="661"/>
    </row>
    <row r="33" spans="1:9" ht="12.75">
      <c r="A33" s="576"/>
      <c r="B33" s="1566" t="s">
        <v>680</v>
      </c>
      <c r="C33" s="1661"/>
      <c r="D33" s="1661"/>
      <c r="E33" s="1567"/>
      <c r="F33" s="1679">
        <v>6780</v>
      </c>
      <c r="G33" s="1680"/>
      <c r="H33" s="1679">
        <v>4333</v>
      </c>
      <c r="I33" s="1680"/>
    </row>
    <row r="34" spans="1:9" ht="12.75">
      <c r="A34" s="576"/>
      <c r="B34" s="1566" t="s">
        <v>674</v>
      </c>
      <c r="C34" s="997"/>
      <c r="D34" s="997"/>
      <c r="E34" s="1151"/>
      <c r="F34" s="1681">
        <v>6780</v>
      </c>
      <c r="G34" s="1682"/>
      <c r="H34" s="1681">
        <v>4333</v>
      </c>
      <c r="I34" s="1682"/>
    </row>
    <row r="35" spans="1:9" ht="12.75">
      <c r="A35" s="576"/>
      <c r="B35" s="1566" t="s">
        <v>675</v>
      </c>
      <c r="C35" s="1661"/>
      <c r="D35" s="1661"/>
      <c r="E35" s="1567"/>
      <c r="F35" s="1627">
        <v>3655</v>
      </c>
      <c r="G35" s="1501"/>
      <c r="H35" s="1627">
        <v>2770</v>
      </c>
      <c r="I35" s="1501"/>
    </row>
    <row r="36" spans="1:9" ht="12.75">
      <c r="A36" s="576"/>
      <c r="B36" s="1566" t="s">
        <v>676</v>
      </c>
      <c r="C36" s="997"/>
      <c r="D36" s="997"/>
      <c r="E36" s="1151"/>
      <c r="F36" s="1627">
        <v>3125</v>
      </c>
      <c r="G36" s="1501"/>
      <c r="H36" s="1627">
        <v>1563</v>
      </c>
      <c r="I36" s="1501"/>
    </row>
    <row r="37" spans="1:9" ht="12.75">
      <c r="A37" s="576"/>
      <c r="B37" s="1566" t="s">
        <v>677</v>
      </c>
      <c r="C37" s="997"/>
      <c r="D37" s="997"/>
      <c r="E37" s="1151"/>
      <c r="F37" s="1627">
        <v>0</v>
      </c>
      <c r="G37" s="1501"/>
      <c r="H37" s="1627">
        <v>0</v>
      </c>
      <c r="I37" s="1501"/>
    </row>
    <row r="38" spans="1:9" ht="12.75">
      <c r="A38" s="576"/>
      <c r="B38" s="1566" t="s">
        <v>678</v>
      </c>
      <c r="C38" s="997"/>
      <c r="D38" s="997"/>
      <c r="E38" s="1151"/>
      <c r="F38" s="1681">
        <v>0</v>
      </c>
      <c r="G38" s="1682"/>
      <c r="H38" s="1681">
        <v>0</v>
      </c>
      <c r="I38" s="1682"/>
    </row>
    <row r="39" spans="1:9" ht="12.75">
      <c r="A39" s="576"/>
      <c r="B39" s="1566"/>
      <c r="C39" s="997"/>
      <c r="D39" s="997"/>
      <c r="E39" s="1151"/>
      <c r="F39" s="660"/>
      <c r="G39" s="661"/>
      <c r="H39" s="660"/>
      <c r="I39" s="661"/>
    </row>
    <row r="40" spans="1:9" ht="12.75">
      <c r="A40" s="576"/>
      <c r="B40" s="1566" t="s">
        <v>681</v>
      </c>
      <c r="C40" s="997"/>
      <c r="D40" s="997"/>
      <c r="E40" s="1151"/>
      <c r="F40" s="1679">
        <v>0</v>
      </c>
      <c r="G40" s="1680"/>
      <c r="H40" s="1679">
        <v>0</v>
      </c>
      <c r="I40" s="1680"/>
    </row>
    <row r="41" spans="1:9" ht="12.75">
      <c r="A41" s="576"/>
      <c r="B41" s="1566" t="s">
        <v>674</v>
      </c>
      <c r="C41" s="997"/>
      <c r="D41" s="997"/>
      <c r="E41" s="1151"/>
      <c r="F41" s="1681">
        <v>0</v>
      </c>
      <c r="G41" s="1682"/>
      <c r="H41" s="1681">
        <v>0</v>
      </c>
      <c r="I41" s="1682"/>
    </row>
    <row r="42" spans="1:9" ht="12.75">
      <c r="A42" s="576"/>
      <c r="B42" s="1566" t="s">
        <v>675</v>
      </c>
      <c r="C42" s="997"/>
      <c r="D42" s="997"/>
      <c r="E42" s="1151"/>
      <c r="F42" s="1627">
        <v>0</v>
      </c>
      <c r="G42" s="1501"/>
      <c r="H42" s="1627">
        <v>0</v>
      </c>
      <c r="I42" s="1501"/>
    </row>
    <row r="43" spans="1:9" ht="12.75">
      <c r="A43" s="576"/>
      <c r="B43" s="1566" t="s">
        <v>676</v>
      </c>
      <c r="C43" s="997"/>
      <c r="D43" s="997"/>
      <c r="E43" s="1151"/>
      <c r="F43" s="1627">
        <v>0</v>
      </c>
      <c r="G43" s="1501"/>
      <c r="H43" s="1627">
        <v>0</v>
      </c>
      <c r="I43" s="1501"/>
    </row>
    <row r="44" spans="1:9" ht="12.75">
      <c r="A44" s="576"/>
      <c r="B44" s="1566" t="s">
        <v>675</v>
      </c>
      <c r="C44" s="997"/>
      <c r="D44" s="997"/>
      <c r="E44" s="1151"/>
      <c r="F44" s="1627">
        <v>0</v>
      </c>
      <c r="G44" s="1501"/>
      <c r="H44" s="1627">
        <v>0</v>
      </c>
      <c r="I44" s="1501"/>
    </row>
    <row r="45" spans="1:9" ht="12.75">
      <c r="A45" s="576"/>
      <c r="B45" s="1566" t="s">
        <v>678</v>
      </c>
      <c r="C45" s="997"/>
      <c r="D45" s="997"/>
      <c r="E45" s="1151"/>
      <c r="F45" s="1681">
        <v>0</v>
      </c>
      <c r="G45" s="1682"/>
      <c r="H45" s="1681">
        <v>0</v>
      </c>
      <c r="I45" s="1682"/>
    </row>
    <row r="46" spans="1:9" ht="12.75">
      <c r="A46" s="576"/>
      <c r="B46" s="1566"/>
      <c r="C46" s="997"/>
      <c r="D46" s="997"/>
      <c r="E46" s="1151"/>
      <c r="F46" s="660"/>
      <c r="G46" s="661"/>
      <c r="H46" s="660"/>
      <c r="I46" s="661"/>
    </row>
    <row r="47" spans="1:9" ht="12.75">
      <c r="A47" s="576"/>
      <c r="B47" s="1566" t="s">
        <v>682</v>
      </c>
      <c r="C47" s="997"/>
      <c r="D47" s="997"/>
      <c r="E47" s="1151"/>
      <c r="F47" s="1679">
        <v>18545</v>
      </c>
      <c r="G47" s="1680"/>
      <c r="H47" s="1679">
        <v>33836</v>
      </c>
      <c r="I47" s="1680"/>
    </row>
    <row r="48" spans="1:9" ht="12.75">
      <c r="A48" s="576"/>
      <c r="B48" s="1566" t="s">
        <v>674</v>
      </c>
      <c r="C48" s="997"/>
      <c r="D48" s="997"/>
      <c r="E48" s="1151"/>
      <c r="F48" s="1681">
        <v>18545</v>
      </c>
      <c r="G48" s="1683"/>
      <c r="H48" s="1681">
        <v>33836</v>
      </c>
      <c r="I48" s="1683"/>
    </row>
    <row r="49" spans="1:9" ht="12.75">
      <c r="A49" s="576"/>
      <c r="B49" s="1566" t="s">
        <v>675</v>
      </c>
      <c r="C49" s="997"/>
      <c r="D49" s="997"/>
      <c r="E49" s="1151"/>
      <c r="F49" s="1684">
        <v>0</v>
      </c>
      <c r="G49" s="1501"/>
      <c r="H49" s="1684">
        <v>0</v>
      </c>
      <c r="I49" s="1501"/>
    </row>
    <row r="50" spans="1:9" ht="12.75">
      <c r="A50" s="576"/>
      <c r="B50" s="1566" t="s">
        <v>676</v>
      </c>
      <c r="C50" s="997"/>
      <c r="D50" s="997"/>
      <c r="E50" s="1151"/>
      <c r="F50" s="1627">
        <v>18424</v>
      </c>
      <c r="G50" s="1501"/>
      <c r="H50" s="1627">
        <v>10860</v>
      </c>
      <c r="I50" s="1501"/>
    </row>
    <row r="51" spans="1:9" ht="12.75">
      <c r="A51" s="576"/>
      <c r="B51" s="1566" t="s">
        <v>677</v>
      </c>
      <c r="C51" s="997"/>
      <c r="D51" s="997"/>
      <c r="E51" s="1151"/>
      <c r="F51" s="1627">
        <v>121</v>
      </c>
      <c r="G51" s="1501"/>
      <c r="H51" s="1627">
        <v>22976</v>
      </c>
      <c r="I51" s="1501"/>
    </row>
    <row r="52" spans="1:9" ht="12.75">
      <c r="A52" s="576"/>
      <c r="B52" s="1566" t="s">
        <v>678</v>
      </c>
      <c r="C52" s="997"/>
      <c r="D52" s="997"/>
      <c r="E52" s="1151"/>
      <c r="F52" s="1681">
        <v>0</v>
      </c>
      <c r="G52" s="1682"/>
      <c r="H52" s="1681">
        <v>0</v>
      </c>
      <c r="I52" s="1682"/>
    </row>
    <row r="53" spans="1:9" ht="13.5" thickBot="1">
      <c r="A53" s="593"/>
      <c r="B53" s="663"/>
      <c r="C53" s="603"/>
      <c r="D53" s="603"/>
      <c r="E53" s="574"/>
      <c r="F53" s="664"/>
      <c r="G53" s="665"/>
      <c r="H53" s="664"/>
      <c r="I53" s="665"/>
    </row>
    <row r="54" spans="1:9" ht="12.75">
      <c r="A54" s="1658"/>
      <c r="B54" s="1494"/>
      <c r="C54" s="1494"/>
      <c r="D54" s="1494"/>
      <c r="E54" s="1494"/>
      <c r="F54" s="1494"/>
      <c r="G54" s="1494"/>
      <c r="H54" s="1494"/>
      <c r="I54" s="1494"/>
    </row>
    <row r="55" spans="1:9" ht="12.75">
      <c r="A55" s="1537"/>
      <c r="B55" s="1159"/>
      <c r="C55" s="1159"/>
      <c r="D55" s="1159"/>
      <c r="E55" s="1159"/>
      <c r="F55" s="1159"/>
      <c r="G55" s="1159"/>
      <c r="H55" s="1159"/>
      <c r="I55" s="1159"/>
    </row>
    <row r="56" spans="1:9" ht="12.75">
      <c r="A56" s="1537"/>
      <c r="B56" s="1159"/>
      <c r="C56" s="1159"/>
      <c r="D56" s="1159"/>
      <c r="E56" s="1159"/>
      <c r="F56" s="1159"/>
      <c r="G56" s="1159"/>
      <c r="H56" s="1159"/>
      <c r="I56" s="1159"/>
    </row>
    <row r="57" spans="1:9" ht="12.75">
      <c r="A57" s="558"/>
      <c r="B57" s="482"/>
      <c r="C57" s="482"/>
      <c r="D57" s="482"/>
      <c r="E57" s="482"/>
      <c r="F57" s="482"/>
      <c r="G57" s="482"/>
      <c r="H57" s="482"/>
      <c r="I57" s="482"/>
    </row>
    <row r="58" spans="1:9" ht="12.75">
      <c r="A58" s="558"/>
      <c r="B58" s="482"/>
      <c r="C58" s="482"/>
      <c r="D58" s="482"/>
      <c r="E58" s="482"/>
      <c r="F58" s="482"/>
      <c r="G58" s="482"/>
      <c r="H58" s="482"/>
      <c r="I58" s="482"/>
    </row>
    <row r="59" spans="1:9" ht="12.75">
      <c r="A59" s="1537"/>
      <c r="B59" s="1159"/>
      <c r="C59" s="1159"/>
      <c r="D59" s="1159"/>
      <c r="E59" s="1159"/>
      <c r="F59" s="1159"/>
      <c r="G59" s="1159"/>
      <c r="H59" s="1159"/>
      <c r="I59" s="1159"/>
    </row>
    <row r="60" spans="1:9" ht="13.5" thickBot="1">
      <c r="A60" s="1659" t="s">
        <v>683</v>
      </c>
      <c r="B60" s="1659"/>
      <c r="C60" s="1659"/>
      <c r="D60" s="1659"/>
      <c r="E60" s="1659"/>
      <c r="F60" s="1659"/>
      <c r="G60" s="1659"/>
      <c r="H60" s="1659"/>
      <c r="I60" s="1659"/>
    </row>
    <row r="61" spans="1:9" ht="12.75">
      <c r="A61" s="601"/>
      <c r="B61" s="1678" t="s">
        <v>684</v>
      </c>
      <c r="C61" s="1494"/>
      <c r="D61" s="1494"/>
      <c r="E61" s="1495"/>
      <c r="F61" s="1685">
        <v>0</v>
      </c>
      <c r="G61" s="1686"/>
      <c r="H61" s="1685">
        <v>0</v>
      </c>
      <c r="I61" s="1686"/>
    </row>
    <row r="62" spans="1:9" ht="12.75">
      <c r="A62" s="576"/>
      <c r="B62" s="1566" t="s">
        <v>674</v>
      </c>
      <c r="C62" s="997"/>
      <c r="D62" s="997"/>
      <c r="E62" s="1151"/>
      <c r="F62" s="1681">
        <v>0</v>
      </c>
      <c r="G62" s="1682"/>
      <c r="H62" s="1681">
        <v>0</v>
      </c>
      <c r="I62" s="1682"/>
    </row>
    <row r="63" spans="1:9" ht="12.75">
      <c r="A63" s="576"/>
      <c r="B63" s="1566" t="s">
        <v>675</v>
      </c>
      <c r="C63" s="997"/>
      <c r="D63" s="997"/>
      <c r="E63" s="1151"/>
      <c r="F63" s="1627">
        <v>0</v>
      </c>
      <c r="G63" s="1501"/>
      <c r="H63" s="1627">
        <v>0</v>
      </c>
      <c r="I63" s="1501"/>
    </row>
    <row r="64" spans="1:9" ht="12.75">
      <c r="A64" s="576"/>
      <c r="B64" s="1566" t="s">
        <v>676</v>
      </c>
      <c r="C64" s="997"/>
      <c r="D64" s="997"/>
      <c r="E64" s="1151"/>
      <c r="F64" s="1627">
        <v>0</v>
      </c>
      <c r="G64" s="1501"/>
      <c r="H64" s="1627">
        <v>0</v>
      </c>
      <c r="I64" s="1501"/>
    </row>
    <row r="65" spans="1:9" ht="12.75">
      <c r="A65" s="576"/>
      <c r="B65" s="1566" t="s">
        <v>677</v>
      </c>
      <c r="C65" s="997"/>
      <c r="D65" s="997"/>
      <c r="E65" s="1151"/>
      <c r="F65" s="1627">
        <v>0</v>
      </c>
      <c r="G65" s="1501"/>
      <c r="H65" s="1627">
        <v>0</v>
      </c>
      <c r="I65" s="1501"/>
    </row>
    <row r="66" spans="1:9" ht="12.75">
      <c r="A66" s="576"/>
      <c r="B66" s="1566" t="s">
        <v>678</v>
      </c>
      <c r="C66" s="997"/>
      <c r="D66" s="997"/>
      <c r="E66" s="1151"/>
      <c r="F66" s="1681">
        <v>0</v>
      </c>
      <c r="G66" s="1682"/>
      <c r="H66" s="1681">
        <v>0</v>
      </c>
      <c r="I66" s="1682"/>
    </row>
    <row r="67" spans="1:9" ht="12.75">
      <c r="A67" s="576"/>
      <c r="B67" s="1566"/>
      <c r="C67" s="997"/>
      <c r="D67" s="997"/>
      <c r="E67" s="1151"/>
      <c r="F67" s="660"/>
      <c r="G67" s="661"/>
      <c r="H67" s="660"/>
      <c r="I67" s="661"/>
    </row>
    <row r="68" spans="1:9" ht="12.75">
      <c r="A68" s="576"/>
      <c r="B68" s="1566" t="s">
        <v>685</v>
      </c>
      <c r="C68" s="997"/>
      <c r="D68" s="997"/>
      <c r="E68" s="1151"/>
      <c r="F68" s="1679">
        <v>0</v>
      </c>
      <c r="G68" s="1680"/>
      <c r="H68" s="1679">
        <v>0</v>
      </c>
      <c r="I68" s="1680"/>
    </row>
    <row r="69" spans="1:9" ht="12.75">
      <c r="A69" s="576"/>
      <c r="B69" s="1566" t="s">
        <v>674</v>
      </c>
      <c r="C69" s="997"/>
      <c r="D69" s="997"/>
      <c r="E69" s="1151"/>
      <c r="F69" s="1681">
        <v>0</v>
      </c>
      <c r="G69" s="1682"/>
      <c r="H69" s="1681">
        <v>0</v>
      </c>
      <c r="I69" s="1682"/>
    </row>
    <row r="70" spans="1:9" ht="12.75">
      <c r="A70" s="576"/>
      <c r="B70" s="1566" t="s">
        <v>675</v>
      </c>
      <c r="C70" s="997"/>
      <c r="D70" s="997"/>
      <c r="E70" s="1151"/>
      <c r="F70" s="1627">
        <v>0</v>
      </c>
      <c r="G70" s="1501"/>
      <c r="H70" s="1627">
        <v>0</v>
      </c>
      <c r="I70" s="1501"/>
    </row>
    <row r="71" spans="1:9" ht="12.75">
      <c r="A71" s="576"/>
      <c r="B71" s="1566" t="s">
        <v>676</v>
      </c>
      <c r="C71" s="997"/>
      <c r="D71" s="997"/>
      <c r="E71" s="1151"/>
      <c r="F71" s="1627">
        <v>0</v>
      </c>
      <c r="G71" s="1501"/>
      <c r="H71" s="1627">
        <v>0</v>
      </c>
      <c r="I71" s="1501"/>
    </row>
    <row r="72" spans="1:9" ht="12.75">
      <c r="A72" s="576"/>
      <c r="B72" s="1566" t="s">
        <v>677</v>
      </c>
      <c r="C72" s="997"/>
      <c r="D72" s="997"/>
      <c r="E72" s="1151"/>
      <c r="F72" s="1627">
        <v>0</v>
      </c>
      <c r="G72" s="1501"/>
      <c r="H72" s="1627">
        <v>0</v>
      </c>
      <c r="I72" s="1501"/>
    </row>
    <row r="73" spans="1:9" ht="12.75">
      <c r="A73" s="576"/>
      <c r="B73" s="1566" t="s">
        <v>678</v>
      </c>
      <c r="C73" s="997"/>
      <c r="D73" s="997"/>
      <c r="E73" s="1151"/>
      <c r="F73" s="1681">
        <v>0</v>
      </c>
      <c r="G73" s="1682"/>
      <c r="H73" s="1681">
        <v>0</v>
      </c>
      <c r="I73" s="1682"/>
    </row>
    <row r="74" spans="1:9" ht="12.75">
      <c r="A74" s="576"/>
      <c r="B74" s="1566"/>
      <c r="C74" s="997"/>
      <c r="D74" s="997"/>
      <c r="E74" s="1151"/>
      <c r="F74" s="660"/>
      <c r="G74" s="661"/>
      <c r="H74" s="660"/>
      <c r="I74" s="661"/>
    </row>
    <row r="75" spans="1:9" ht="12.75">
      <c r="A75" s="576"/>
      <c r="B75" s="1566" t="s">
        <v>686</v>
      </c>
      <c r="C75" s="997"/>
      <c r="D75" s="997"/>
      <c r="E75" s="1151"/>
      <c r="F75" s="1679">
        <v>0</v>
      </c>
      <c r="G75" s="1680"/>
      <c r="H75" s="1679">
        <v>0</v>
      </c>
      <c r="I75" s="1680"/>
    </row>
    <row r="76" spans="1:9" ht="12.75">
      <c r="A76" s="576"/>
      <c r="B76" s="1566" t="s">
        <v>674</v>
      </c>
      <c r="C76" s="997"/>
      <c r="D76" s="997"/>
      <c r="E76" s="1151"/>
      <c r="F76" s="1681">
        <v>0</v>
      </c>
      <c r="G76" s="1682"/>
      <c r="H76" s="1681">
        <v>0</v>
      </c>
      <c r="I76" s="1682"/>
    </row>
    <row r="77" spans="1:9" ht="12.75">
      <c r="A77" s="576"/>
      <c r="B77" s="1566" t="s">
        <v>675</v>
      </c>
      <c r="C77" s="997"/>
      <c r="D77" s="997"/>
      <c r="E77" s="1151"/>
      <c r="F77" s="1627">
        <v>0</v>
      </c>
      <c r="G77" s="1501"/>
      <c r="H77" s="1627">
        <v>0</v>
      </c>
      <c r="I77" s="1501"/>
    </row>
    <row r="78" spans="1:9" ht="12.75">
      <c r="A78" s="576"/>
      <c r="B78" s="1566" t="s">
        <v>676</v>
      </c>
      <c r="C78" s="997"/>
      <c r="D78" s="997"/>
      <c r="E78" s="1151"/>
      <c r="F78" s="1627">
        <v>0</v>
      </c>
      <c r="G78" s="1501"/>
      <c r="H78" s="1627">
        <v>0</v>
      </c>
      <c r="I78" s="1501"/>
    </row>
    <row r="79" spans="1:9" ht="12.75">
      <c r="A79" s="576"/>
      <c r="B79" s="1566" t="s">
        <v>677</v>
      </c>
      <c r="C79" s="997"/>
      <c r="D79" s="997"/>
      <c r="E79" s="1151"/>
      <c r="F79" s="1627">
        <v>0</v>
      </c>
      <c r="G79" s="1501"/>
      <c r="H79" s="1627">
        <v>0</v>
      </c>
      <c r="I79" s="1501"/>
    </row>
    <row r="80" spans="1:9" ht="12.75">
      <c r="A80" s="576"/>
      <c r="B80" s="1566" t="s">
        <v>678</v>
      </c>
      <c r="C80" s="997"/>
      <c r="D80" s="997"/>
      <c r="E80" s="1151"/>
      <c r="F80" s="1681">
        <v>0</v>
      </c>
      <c r="G80" s="1682"/>
      <c r="H80" s="1681">
        <v>0</v>
      </c>
      <c r="I80" s="1682"/>
    </row>
    <row r="81" spans="1:9" ht="12.75">
      <c r="A81" s="576"/>
      <c r="B81" s="1566"/>
      <c r="C81" s="997"/>
      <c r="D81" s="997"/>
      <c r="E81" s="1151"/>
      <c r="F81" s="666"/>
      <c r="G81" s="661"/>
      <c r="H81" s="666"/>
      <c r="I81" s="661"/>
    </row>
    <row r="82" spans="1:9" ht="12.75">
      <c r="A82" s="576" t="s">
        <v>752</v>
      </c>
      <c r="B82" s="1583" t="s">
        <v>451</v>
      </c>
      <c r="C82" s="1583"/>
      <c r="D82" s="1583"/>
      <c r="E82" s="1583"/>
      <c r="F82" s="1660">
        <v>16158</v>
      </c>
      <c r="G82" s="1510"/>
      <c r="H82" s="1660">
        <v>10653</v>
      </c>
      <c r="I82" s="1510"/>
    </row>
    <row r="83" spans="1:9" ht="12.75">
      <c r="A83" s="576"/>
      <c r="B83" s="1566"/>
      <c r="C83" s="997"/>
      <c r="D83" s="997"/>
      <c r="E83" s="1151"/>
      <c r="F83" s="550"/>
      <c r="G83" s="551"/>
      <c r="H83" s="550"/>
      <c r="I83" s="551"/>
    </row>
    <row r="84" spans="1:9" ht="12.75">
      <c r="A84" s="576"/>
      <c r="B84" s="1566" t="s">
        <v>687</v>
      </c>
      <c r="C84" s="1661"/>
      <c r="D84" s="1661"/>
      <c r="E84" s="1567"/>
      <c r="F84" s="1679">
        <v>8531</v>
      </c>
      <c r="G84" s="1680"/>
      <c r="H84" s="1679">
        <v>6432</v>
      </c>
      <c r="I84" s="1680"/>
    </row>
    <row r="85" spans="1:9" ht="12.75">
      <c r="A85" s="576"/>
      <c r="B85" s="1566" t="s">
        <v>675</v>
      </c>
      <c r="C85" s="1661"/>
      <c r="D85" s="1661"/>
      <c r="E85" s="1567"/>
      <c r="F85" s="1627">
        <v>8531</v>
      </c>
      <c r="G85" s="1501"/>
      <c r="H85" s="1627">
        <v>6432</v>
      </c>
      <c r="I85" s="1501"/>
    </row>
    <row r="86" spans="1:9" ht="12.75">
      <c r="A86" s="576"/>
      <c r="B86" s="1566" t="s">
        <v>676</v>
      </c>
      <c r="C86" s="1661"/>
      <c r="D86" s="1661"/>
      <c r="E86" s="1567"/>
      <c r="F86" s="1627">
        <v>0</v>
      </c>
      <c r="G86" s="1501"/>
      <c r="H86" s="1627">
        <v>0</v>
      </c>
      <c r="I86" s="1501"/>
    </row>
    <row r="87" spans="1:9" ht="12.75">
      <c r="A87" s="576"/>
      <c r="B87" s="1566"/>
      <c r="C87" s="997"/>
      <c r="D87" s="997"/>
      <c r="E87" s="1151"/>
      <c r="F87" s="662"/>
      <c r="G87" s="560"/>
      <c r="H87" s="662"/>
      <c r="I87" s="560"/>
    </row>
    <row r="88" spans="1:9" ht="12.75">
      <c r="A88" s="576"/>
      <c r="B88" s="1566" t="s">
        <v>688</v>
      </c>
      <c r="C88" s="1661"/>
      <c r="D88" s="1661"/>
      <c r="E88" s="1567"/>
      <c r="F88" s="1679">
        <v>0</v>
      </c>
      <c r="G88" s="1680"/>
      <c r="H88" s="1679">
        <v>0</v>
      </c>
      <c r="I88" s="1680"/>
    </row>
    <row r="89" spans="1:9" ht="12.75">
      <c r="A89" s="576"/>
      <c r="B89" s="1566" t="s">
        <v>675</v>
      </c>
      <c r="C89" s="1661"/>
      <c r="D89" s="1661"/>
      <c r="E89" s="1567"/>
      <c r="F89" s="1627">
        <v>0</v>
      </c>
      <c r="G89" s="1501"/>
      <c r="H89" s="1627">
        <v>0</v>
      </c>
      <c r="I89" s="1501"/>
    </row>
    <row r="90" spans="1:9" ht="12.75">
      <c r="A90" s="576"/>
      <c r="B90" s="1566" t="s">
        <v>676</v>
      </c>
      <c r="C90" s="1661"/>
      <c r="D90" s="1661"/>
      <c r="E90" s="1567"/>
      <c r="F90" s="1627">
        <v>0</v>
      </c>
      <c r="G90" s="1501"/>
      <c r="H90" s="1627">
        <v>0</v>
      </c>
      <c r="I90" s="1501"/>
    </row>
    <row r="91" spans="1:9" ht="12.75">
      <c r="A91" s="576"/>
      <c r="B91" s="1566"/>
      <c r="C91" s="997"/>
      <c r="D91" s="997"/>
      <c r="E91" s="1151"/>
      <c r="F91" s="662"/>
      <c r="G91" s="560"/>
      <c r="H91" s="662"/>
      <c r="I91" s="560"/>
    </row>
    <row r="92" spans="1:9" ht="12.75">
      <c r="A92" s="576"/>
      <c r="B92" s="1566" t="s">
        <v>689</v>
      </c>
      <c r="C92" s="1661"/>
      <c r="D92" s="1661"/>
      <c r="E92" s="1567"/>
      <c r="F92" s="1679">
        <v>7627</v>
      </c>
      <c r="G92" s="1680"/>
      <c r="H92" s="1679">
        <v>4221</v>
      </c>
      <c r="I92" s="1680"/>
    </row>
    <row r="93" spans="1:9" ht="12.75">
      <c r="A93" s="576"/>
      <c r="B93" s="1566"/>
      <c r="C93" s="997"/>
      <c r="D93" s="997"/>
      <c r="E93" s="1151"/>
      <c r="F93" s="659"/>
      <c r="G93" s="658"/>
      <c r="H93" s="659"/>
      <c r="I93" s="658"/>
    </row>
    <row r="94" spans="1:9" ht="12.75">
      <c r="A94" s="576"/>
      <c r="B94" s="1566" t="s">
        <v>690</v>
      </c>
      <c r="C94" s="1661"/>
      <c r="D94" s="1661"/>
      <c r="E94" s="1567"/>
      <c r="F94" s="1627"/>
      <c r="G94" s="1501"/>
      <c r="H94" s="1627"/>
      <c r="I94" s="1501"/>
    </row>
    <row r="95" spans="1:9" ht="12.75">
      <c r="A95" s="576"/>
      <c r="B95" s="1566"/>
      <c r="C95" s="997"/>
      <c r="D95" s="997"/>
      <c r="E95" s="1151"/>
      <c r="F95" s="662"/>
      <c r="G95" s="560"/>
      <c r="H95" s="662"/>
      <c r="I95" s="560"/>
    </row>
    <row r="96" spans="1:9" ht="12.75">
      <c r="A96" s="576"/>
      <c r="B96" s="1566" t="s">
        <v>691</v>
      </c>
      <c r="C96" s="1661"/>
      <c r="D96" s="1661"/>
      <c r="E96" s="1567"/>
      <c r="F96" s="1679">
        <v>0</v>
      </c>
      <c r="G96" s="1680"/>
      <c r="H96" s="1679">
        <v>0</v>
      </c>
      <c r="I96" s="1680"/>
    </row>
    <row r="97" spans="1:9" ht="12.75">
      <c r="A97" s="576"/>
      <c r="B97" s="1566"/>
      <c r="C97" s="997"/>
      <c r="D97" s="997"/>
      <c r="E97" s="1151"/>
      <c r="F97" s="659"/>
      <c r="G97" s="658"/>
      <c r="H97" s="659"/>
      <c r="I97" s="658"/>
    </row>
    <row r="98" spans="1:9" ht="12.75">
      <c r="A98" s="576"/>
      <c r="B98" s="1566" t="s">
        <v>692</v>
      </c>
      <c r="C98" s="1661"/>
      <c r="D98" s="1661"/>
      <c r="E98" s="1567"/>
      <c r="F98" s="1679">
        <v>0</v>
      </c>
      <c r="G98" s="1680"/>
      <c r="H98" s="1679">
        <v>0</v>
      </c>
      <c r="I98" s="1680"/>
    </row>
    <row r="99" spans="1:9" ht="12.75">
      <c r="A99" s="576"/>
      <c r="B99" s="1566"/>
      <c r="C99" s="997"/>
      <c r="D99" s="997"/>
      <c r="E99" s="1151"/>
      <c r="F99" s="1627"/>
      <c r="G99" s="1501"/>
      <c r="H99" s="1627"/>
      <c r="I99" s="1501"/>
    </row>
    <row r="100" spans="1:9" ht="12.75">
      <c r="A100" s="576" t="s">
        <v>754</v>
      </c>
      <c r="B100" s="1583" t="s">
        <v>452</v>
      </c>
      <c r="C100" s="1583"/>
      <c r="D100" s="1583"/>
      <c r="E100" s="1583"/>
      <c r="F100" s="1660">
        <v>1343219</v>
      </c>
      <c r="G100" s="1510"/>
      <c r="H100" s="1660">
        <v>1290495</v>
      </c>
      <c r="I100" s="1510"/>
    </row>
    <row r="101" spans="1:9" ht="12.75">
      <c r="A101" s="576"/>
      <c r="B101" s="1582"/>
      <c r="C101" s="1582"/>
      <c r="D101" s="1582"/>
      <c r="E101" s="1582"/>
      <c r="F101" s="1500"/>
      <c r="G101" s="1497"/>
      <c r="H101" s="1500"/>
      <c r="I101" s="1497"/>
    </row>
    <row r="102" spans="1:9" ht="12.75">
      <c r="A102" s="576" t="s">
        <v>757</v>
      </c>
      <c r="B102" s="1583" t="s">
        <v>453</v>
      </c>
      <c r="C102" s="1583"/>
      <c r="D102" s="1583"/>
      <c r="E102" s="1583"/>
      <c r="F102" s="1667">
        <v>165763</v>
      </c>
      <c r="G102" s="1666"/>
      <c r="H102" s="1667">
        <v>189609</v>
      </c>
      <c r="I102" s="1666"/>
    </row>
    <row r="103" spans="1:9" ht="12.75">
      <c r="A103" s="576" t="s">
        <v>760</v>
      </c>
      <c r="B103" s="1583" t="s">
        <v>454</v>
      </c>
      <c r="C103" s="1583"/>
      <c r="D103" s="1583"/>
      <c r="E103" s="1583"/>
      <c r="F103" s="1660">
        <v>2423</v>
      </c>
      <c r="G103" s="1510"/>
      <c r="H103" s="1660">
        <v>2782</v>
      </c>
      <c r="I103" s="1510"/>
    </row>
    <row r="104" spans="1:9" ht="12.75">
      <c r="A104" s="576" t="s">
        <v>765</v>
      </c>
      <c r="B104" s="1583" t="s">
        <v>455</v>
      </c>
      <c r="C104" s="1583"/>
      <c r="D104" s="1583"/>
      <c r="E104" s="1583"/>
      <c r="F104" s="1660">
        <v>70804</v>
      </c>
      <c r="G104" s="1510"/>
      <c r="H104" s="1660">
        <v>66453</v>
      </c>
      <c r="I104" s="1510"/>
    </row>
    <row r="105" spans="1:9" ht="12.75">
      <c r="A105" s="576" t="s">
        <v>769</v>
      </c>
      <c r="B105" s="1583" t="s">
        <v>456</v>
      </c>
      <c r="C105" s="1583"/>
      <c r="D105" s="1583"/>
      <c r="E105" s="1583"/>
      <c r="F105" s="1660">
        <v>0</v>
      </c>
      <c r="G105" s="1510"/>
      <c r="H105" s="1660">
        <v>0</v>
      </c>
      <c r="I105" s="1510"/>
    </row>
    <row r="106" spans="1:9" ht="12.75">
      <c r="A106" s="576" t="s">
        <v>774</v>
      </c>
      <c r="B106" s="1583" t="s">
        <v>457</v>
      </c>
      <c r="C106" s="1583"/>
      <c r="D106" s="1583"/>
      <c r="E106" s="1583"/>
      <c r="F106" s="1660">
        <v>47508</v>
      </c>
      <c r="G106" s="1510"/>
      <c r="H106" s="1660">
        <v>56419</v>
      </c>
      <c r="I106" s="1510"/>
    </row>
    <row r="107" spans="1:9" ht="12.75">
      <c r="A107" s="576" t="s">
        <v>776</v>
      </c>
      <c r="B107" s="1583" t="s">
        <v>458</v>
      </c>
      <c r="C107" s="1583"/>
      <c r="D107" s="1583"/>
      <c r="E107" s="1583"/>
      <c r="F107" s="1660">
        <v>45028</v>
      </c>
      <c r="G107" s="1510"/>
      <c r="H107" s="1660">
        <v>63955</v>
      </c>
      <c r="I107" s="1510"/>
    </row>
    <row r="108" spans="1:9" ht="12.75">
      <c r="A108" s="576"/>
      <c r="B108" s="1582"/>
      <c r="C108" s="1582"/>
      <c r="D108" s="1582"/>
      <c r="E108" s="1582"/>
      <c r="F108" s="1500"/>
      <c r="G108" s="1497"/>
      <c r="H108" s="1500"/>
      <c r="I108" s="1497"/>
    </row>
    <row r="109" spans="1:9" ht="13.5" thickBot="1">
      <c r="A109" s="576" t="s">
        <v>779</v>
      </c>
      <c r="B109" s="1669" t="s">
        <v>459</v>
      </c>
      <c r="C109" s="1669"/>
      <c r="D109" s="1669"/>
      <c r="E109" s="1669"/>
      <c r="F109" s="1670">
        <v>3500664</v>
      </c>
      <c r="G109" s="1671"/>
      <c r="H109" s="1670">
        <v>3505524</v>
      </c>
      <c r="I109" s="1671"/>
    </row>
    <row r="110" spans="1:9" ht="12.75">
      <c r="A110" s="596"/>
      <c r="B110" s="667"/>
      <c r="C110" s="667"/>
      <c r="D110" s="667"/>
      <c r="E110" s="667"/>
      <c r="F110" s="668"/>
      <c r="G110" s="668"/>
      <c r="H110" s="668"/>
      <c r="I110" s="668"/>
    </row>
    <row r="111" spans="1:9" ht="12.75">
      <c r="A111" s="558"/>
      <c r="B111" s="669"/>
      <c r="C111" s="669"/>
      <c r="D111" s="669"/>
      <c r="E111" s="669"/>
      <c r="F111" s="670"/>
      <c r="G111" s="670"/>
      <c r="H111" s="670"/>
      <c r="I111" s="670"/>
    </row>
    <row r="112" spans="1:9" ht="12.75">
      <c r="A112" s="558"/>
      <c r="B112" s="669"/>
      <c r="C112" s="669"/>
      <c r="D112" s="669"/>
      <c r="E112" s="669"/>
      <c r="F112" s="670"/>
      <c r="G112" s="670"/>
      <c r="H112" s="670"/>
      <c r="I112" s="670"/>
    </row>
    <row r="113" spans="1:9" ht="12.75">
      <c r="A113" s="558"/>
      <c r="B113" s="669"/>
      <c r="C113" s="669"/>
      <c r="D113" s="669"/>
      <c r="E113" s="669"/>
      <c r="F113" s="670"/>
      <c r="G113" s="670"/>
      <c r="H113" s="670"/>
      <c r="I113" s="670"/>
    </row>
    <row r="114" spans="1:9" ht="12.75">
      <c r="A114" s="558"/>
      <c r="B114" s="669"/>
      <c r="C114" s="669"/>
      <c r="D114" s="669"/>
      <c r="E114" s="669"/>
      <c r="F114" s="670"/>
      <c r="G114" s="670"/>
      <c r="H114" s="670"/>
      <c r="I114" s="670"/>
    </row>
    <row r="115" spans="1:9" ht="12.75">
      <c r="A115" s="558"/>
      <c r="B115" s="669"/>
      <c r="C115" s="669"/>
      <c r="D115" s="669"/>
      <c r="E115" s="669"/>
      <c r="F115" s="670"/>
      <c r="G115" s="670"/>
      <c r="H115" s="670"/>
      <c r="I115" s="670"/>
    </row>
    <row r="116" spans="1:9" ht="12.75">
      <c r="A116" s="558"/>
      <c r="B116" s="669"/>
      <c r="C116" s="669"/>
      <c r="D116" s="669"/>
      <c r="E116" s="669"/>
      <c r="F116" s="670"/>
      <c r="G116" s="670"/>
      <c r="H116" s="670"/>
      <c r="I116" s="670"/>
    </row>
    <row r="117" spans="1:9" ht="12.75">
      <c r="A117" s="558"/>
      <c r="B117" s="669"/>
      <c r="C117" s="669"/>
      <c r="D117" s="669"/>
      <c r="E117" s="669"/>
      <c r="F117" s="670"/>
      <c r="G117" s="670"/>
      <c r="H117" s="670"/>
      <c r="I117" s="670"/>
    </row>
    <row r="118" spans="1:9" ht="12.75">
      <c r="A118" s="558"/>
      <c r="B118" s="669"/>
      <c r="C118" s="669"/>
      <c r="D118" s="669"/>
      <c r="E118" s="669"/>
      <c r="F118" s="670"/>
      <c r="G118" s="670"/>
      <c r="H118" s="670"/>
      <c r="I118" s="670"/>
    </row>
    <row r="119" spans="1:9" ht="13.5" thickBot="1">
      <c r="A119" s="1659" t="s">
        <v>683</v>
      </c>
      <c r="B119" s="1659"/>
      <c r="C119" s="1659"/>
      <c r="D119" s="1659"/>
      <c r="E119" s="1659"/>
      <c r="F119" s="1659"/>
      <c r="G119" s="1659"/>
      <c r="H119" s="1659"/>
      <c r="I119" s="1659"/>
    </row>
    <row r="120" spans="1:9" ht="12.75">
      <c r="A120" s="601"/>
      <c r="B120" s="1672" t="s">
        <v>460</v>
      </c>
      <c r="C120" s="1672"/>
      <c r="D120" s="1672"/>
      <c r="E120" s="1672"/>
      <c r="F120" s="1564"/>
      <c r="G120" s="1673"/>
      <c r="H120" s="1564"/>
      <c r="I120" s="1673"/>
    </row>
    <row r="121" spans="1:9" ht="12.75">
      <c r="A121" s="576"/>
      <c r="B121" s="1582"/>
      <c r="C121" s="1582"/>
      <c r="D121" s="1582"/>
      <c r="E121" s="1582"/>
      <c r="F121" s="1500"/>
      <c r="G121" s="1497"/>
      <c r="H121" s="1500"/>
      <c r="I121" s="1497"/>
    </row>
    <row r="122" spans="1:9" ht="12.75">
      <c r="A122" s="576" t="s">
        <v>781</v>
      </c>
      <c r="B122" s="1582" t="s">
        <v>461</v>
      </c>
      <c r="C122" s="1582"/>
      <c r="D122" s="1582"/>
      <c r="E122" s="1582"/>
      <c r="F122" s="1667">
        <v>3254808</v>
      </c>
      <c r="G122" s="1666"/>
      <c r="H122" s="1667">
        <v>3237696</v>
      </c>
      <c r="I122" s="1666"/>
    </row>
    <row r="123" spans="1:9" ht="12.75">
      <c r="A123" s="576" t="s">
        <v>893</v>
      </c>
      <c r="B123" s="1583" t="s">
        <v>462</v>
      </c>
      <c r="C123" s="1583"/>
      <c r="D123" s="1583"/>
      <c r="E123" s="1583"/>
      <c r="F123" s="1674">
        <v>192995</v>
      </c>
      <c r="G123" s="1675"/>
      <c r="H123" s="1674">
        <v>192995</v>
      </c>
      <c r="I123" s="1675"/>
    </row>
    <row r="124" spans="1:9" ht="12.75">
      <c r="A124" s="576" t="s">
        <v>894</v>
      </c>
      <c r="B124" s="1583" t="s">
        <v>463</v>
      </c>
      <c r="C124" s="1583"/>
      <c r="D124" s="1583"/>
      <c r="E124" s="1583"/>
      <c r="F124" s="1674">
        <v>3061813</v>
      </c>
      <c r="G124" s="1675"/>
      <c r="H124" s="1674">
        <v>3044701</v>
      </c>
      <c r="I124" s="1675"/>
    </row>
    <row r="125" spans="1:9" ht="12.75">
      <c r="A125" s="576" t="s">
        <v>895</v>
      </c>
      <c r="B125" s="1583" t="s">
        <v>464</v>
      </c>
      <c r="C125" s="1583"/>
      <c r="D125" s="1583"/>
      <c r="E125" s="1583"/>
      <c r="F125" s="1674">
        <v>0</v>
      </c>
      <c r="G125" s="1675"/>
      <c r="H125" s="1674">
        <v>0</v>
      </c>
      <c r="I125" s="1675"/>
    </row>
    <row r="126" spans="1:9" ht="12.75">
      <c r="A126" s="576"/>
      <c r="B126" s="1582"/>
      <c r="C126" s="1582"/>
      <c r="D126" s="1582"/>
      <c r="E126" s="1582"/>
      <c r="F126" s="1500"/>
      <c r="G126" s="1497"/>
      <c r="H126" s="1500"/>
      <c r="I126" s="1497"/>
    </row>
    <row r="127" spans="1:9" ht="12.75">
      <c r="A127" s="576" t="s">
        <v>896</v>
      </c>
      <c r="B127" s="1583" t="s">
        <v>465</v>
      </c>
      <c r="C127" s="1583"/>
      <c r="D127" s="1583"/>
      <c r="E127" s="1583"/>
      <c r="F127" s="1667">
        <v>-11819</v>
      </c>
      <c r="G127" s="1666"/>
      <c r="H127" s="1667">
        <v>-57697</v>
      </c>
      <c r="I127" s="1666"/>
    </row>
    <row r="128" spans="1:9" ht="12.75">
      <c r="A128" s="576" t="s">
        <v>897</v>
      </c>
      <c r="B128" s="1583" t="s">
        <v>466</v>
      </c>
      <c r="C128" s="1583"/>
      <c r="D128" s="1583"/>
      <c r="E128" s="1583"/>
      <c r="F128" s="1660">
        <v>-11819</v>
      </c>
      <c r="G128" s="1510"/>
      <c r="H128" s="1660">
        <v>-57697</v>
      </c>
      <c r="I128" s="1510"/>
    </row>
    <row r="129" spans="1:9" ht="12.75">
      <c r="A129" s="576" t="s">
        <v>898</v>
      </c>
      <c r="B129" s="1583" t="s">
        <v>467</v>
      </c>
      <c r="C129" s="1583"/>
      <c r="D129" s="1583"/>
      <c r="E129" s="1583"/>
      <c r="F129" s="1500">
        <v>0</v>
      </c>
      <c r="G129" s="1497"/>
      <c r="H129" s="1500">
        <v>0</v>
      </c>
      <c r="I129" s="1497"/>
    </row>
    <row r="130" spans="1:9" ht="12.75">
      <c r="A130" s="576"/>
      <c r="B130" s="1582"/>
      <c r="C130" s="1582"/>
      <c r="D130" s="1582"/>
      <c r="E130" s="1582"/>
      <c r="F130" s="1500"/>
      <c r="G130" s="1497"/>
      <c r="H130" s="1500"/>
      <c r="I130" s="1497"/>
    </row>
    <row r="131" spans="1:9" ht="12.75">
      <c r="A131" s="576" t="s">
        <v>899</v>
      </c>
      <c r="B131" s="1583" t="s">
        <v>468</v>
      </c>
      <c r="C131" s="1583"/>
      <c r="D131" s="1583"/>
      <c r="E131" s="1583"/>
      <c r="F131" s="1667">
        <v>257675</v>
      </c>
      <c r="G131" s="1666"/>
      <c r="H131" s="1667">
        <v>325525</v>
      </c>
      <c r="I131" s="1666"/>
    </row>
    <row r="132" spans="1:9" ht="12.75">
      <c r="A132" s="576" t="s">
        <v>900</v>
      </c>
      <c r="B132" s="1583" t="s">
        <v>469</v>
      </c>
      <c r="C132" s="1583"/>
      <c r="D132" s="1583"/>
      <c r="E132" s="1583"/>
      <c r="F132" s="1660">
        <v>67938</v>
      </c>
      <c r="G132" s="1510"/>
      <c r="H132" s="1660">
        <v>55920</v>
      </c>
      <c r="I132" s="1510"/>
    </row>
    <row r="133" spans="1:9" ht="12.75">
      <c r="A133" s="576" t="s">
        <v>901</v>
      </c>
      <c r="B133" s="1583" t="s">
        <v>470</v>
      </c>
      <c r="C133" s="1583"/>
      <c r="D133" s="1583"/>
      <c r="E133" s="1583"/>
      <c r="F133" s="1660">
        <v>85382</v>
      </c>
      <c r="G133" s="1510"/>
      <c r="H133" s="1660">
        <v>170606</v>
      </c>
      <c r="I133" s="1510"/>
    </row>
    <row r="134" spans="1:9" ht="12.75">
      <c r="A134" s="576" t="s">
        <v>902</v>
      </c>
      <c r="B134" s="1583" t="s">
        <v>471</v>
      </c>
      <c r="C134" s="1583"/>
      <c r="D134" s="1583"/>
      <c r="E134" s="1583"/>
      <c r="F134" s="1660">
        <v>104355</v>
      </c>
      <c r="G134" s="1510"/>
      <c r="H134" s="1660">
        <v>98999</v>
      </c>
      <c r="I134" s="1510"/>
    </row>
    <row r="135" spans="1:9" ht="12.75">
      <c r="A135" s="578"/>
      <c r="B135" s="1582"/>
      <c r="C135" s="1582"/>
      <c r="D135" s="1582"/>
      <c r="E135" s="1582"/>
      <c r="F135" s="1568"/>
      <c r="G135" s="1501"/>
      <c r="H135" s="1568"/>
      <c r="I135" s="1501"/>
    </row>
    <row r="136" spans="1:9" ht="12.75">
      <c r="A136" s="576" t="s">
        <v>133</v>
      </c>
      <c r="B136" s="1669" t="s">
        <v>472</v>
      </c>
      <c r="C136" s="1669"/>
      <c r="D136" s="1669"/>
      <c r="E136" s="1669"/>
      <c r="F136" s="1676">
        <v>3500664</v>
      </c>
      <c r="G136" s="1677"/>
      <c r="H136" s="1676">
        <v>3505524</v>
      </c>
      <c r="I136" s="1677"/>
    </row>
    <row r="137" spans="1:9" ht="13.5" thickBot="1">
      <c r="A137" s="579"/>
      <c r="B137" s="580"/>
      <c r="C137" s="565"/>
      <c r="D137" s="565"/>
      <c r="E137" s="581"/>
      <c r="F137" s="580"/>
      <c r="G137" s="566"/>
      <c r="H137" s="580"/>
      <c r="I137" s="566"/>
    </row>
  </sheetData>
  <sheetProtection/>
  <mergeCells count="303">
    <mergeCell ref="H99:I99"/>
    <mergeCell ref="H89:I89"/>
    <mergeCell ref="H90:I90"/>
    <mergeCell ref="H92:I92"/>
    <mergeCell ref="H94:I94"/>
    <mergeCell ref="H84:I84"/>
    <mergeCell ref="H85:I85"/>
    <mergeCell ref="H86:I86"/>
    <mergeCell ref="H88:I88"/>
    <mergeCell ref="H96:I96"/>
    <mergeCell ref="H98:I98"/>
    <mergeCell ref="H75:I75"/>
    <mergeCell ref="H76:I76"/>
    <mergeCell ref="H77:I77"/>
    <mergeCell ref="H78:I78"/>
    <mergeCell ref="H79:I79"/>
    <mergeCell ref="H80:I80"/>
    <mergeCell ref="H68:I68"/>
    <mergeCell ref="H69:I69"/>
    <mergeCell ref="H70:I70"/>
    <mergeCell ref="H71:I71"/>
    <mergeCell ref="H72:I72"/>
    <mergeCell ref="H73:I73"/>
    <mergeCell ref="H49:I49"/>
    <mergeCell ref="H50:I50"/>
    <mergeCell ref="H51:I51"/>
    <mergeCell ref="H64:I64"/>
    <mergeCell ref="H65:I65"/>
    <mergeCell ref="H66:I66"/>
    <mergeCell ref="H52:I52"/>
    <mergeCell ref="H61:I61"/>
    <mergeCell ref="H62:I62"/>
    <mergeCell ref="H63:I63"/>
    <mergeCell ref="H42:I42"/>
    <mergeCell ref="H43:I43"/>
    <mergeCell ref="H44:I44"/>
    <mergeCell ref="H45:I45"/>
    <mergeCell ref="H47:I47"/>
    <mergeCell ref="H48:I48"/>
    <mergeCell ref="H35:I35"/>
    <mergeCell ref="H36:I36"/>
    <mergeCell ref="H37:I37"/>
    <mergeCell ref="H38:I38"/>
    <mergeCell ref="H40:I40"/>
    <mergeCell ref="H41:I41"/>
    <mergeCell ref="H28:I28"/>
    <mergeCell ref="H29:I29"/>
    <mergeCell ref="H31:I31"/>
    <mergeCell ref="H30:I30"/>
    <mergeCell ref="H33:I33"/>
    <mergeCell ref="H34:I34"/>
    <mergeCell ref="F98:G98"/>
    <mergeCell ref="F99:G99"/>
    <mergeCell ref="H19:I19"/>
    <mergeCell ref="H20:I20"/>
    <mergeCell ref="H21:I21"/>
    <mergeCell ref="H22:I22"/>
    <mergeCell ref="H23:I23"/>
    <mergeCell ref="H24:I24"/>
    <mergeCell ref="H26:I26"/>
    <mergeCell ref="H27:I27"/>
    <mergeCell ref="F88:G88"/>
    <mergeCell ref="F89:G89"/>
    <mergeCell ref="F90:G90"/>
    <mergeCell ref="F92:G92"/>
    <mergeCell ref="F94:G94"/>
    <mergeCell ref="F96:G96"/>
    <mergeCell ref="F79:G79"/>
    <mergeCell ref="F80:G80"/>
    <mergeCell ref="F84:G84"/>
    <mergeCell ref="F85:G85"/>
    <mergeCell ref="F82:G82"/>
    <mergeCell ref="F86:G86"/>
    <mergeCell ref="F72:G72"/>
    <mergeCell ref="F73:G73"/>
    <mergeCell ref="F75:G75"/>
    <mergeCell ref="F76:G76"/>
    <mergeCell ref="F77:G77"/>
    <mergeCell ref="F78:G78"/>
    <mergeCell ref="F65:G65"/>
    <mergeCell ref="F66:G66"/>
    <mergeCell ref="F68:G68"/>
    <mergeCell ref="F69:G69"/>
    <mergeCell ref="F70:G70"/>
    <mergeCell ref="F71:G71"/>
    <mergeCell ref="F51:G51"/>
    <mergeCell ref="F52:G52"/>
    <mergeCell ref="F61:G61"/>
    <mergeCell ref="F62:G62"/>
    <mergeCell ref="F63:G63"/>
    <mergeCell ref="F64:G64"/>
    <mergeCell ref="F44:G44"/>
    <mergeCell ref="F45:G45"/>
    <mergeCell ref="F47:G47"/>
    <mergeCell ref="F48:G48"/>
    <mergeCell ref="F49:G49"/>
    <mergeCell ref="F50:G50"/>
    <mergeCell ref="F28:G28"/>
    <mergeCell ref="F40:G40"/>
    <mergeCell ref="F41:G41"/>
    <mergeCell ref="F42:G42"/>
    <mergeCell ref="F38:G38"/>
    <mergeCell ref="F43:G43"/>
    <mergeCell ref="B99:E99"/>
    <mergeCell ref="F19:G19"/>
    <mergeCell ref="F20:G20"/>
    <mergeCell ref="F21:G21"/>
    <mergeCell ref="F22:G22"/>
    <mergeCell ref="F23:G23"/>
    <mergeCell ref="F24:G24"/>
    <mergeCell ref="F26:G26"/>
    <mergeCell ref="F27:G27"/>
    <mergeCell ref="B96:E96"/>
    <mergeCell ref="B98:E98"/>
    <mergeCell ref="F29:G29"/>
    <mergeCell ref="F30:G30"/>
    <mergeCell ref="F33:G33"/>
    <mergeCell ref="F31:G31"/>
    <mergeCell ref="F34:G34"/>
    <mergeCell ref="F35:G35"/>
    <mergeCell ref="F36:G36"/>
    <mergeCell ref="F37:G37"/>
    <mergeCell ref="B73:E73"/>
    <mergeCell ref="B76:E76"/>
    <mergeCell ref="B80:E80"/>
    <mergeCell ref="B84:E84"/>
    <mergeCell ref="B75:E75"/>
    <mergeCell ref="B77:E77"/>
    <mergeCell ref="B78:E78"/>
    <mergeCell ref="B79:E79"/>
    <mergeCell ref="B82:E82"/>
    <mergeCell ref="B74:E74"/>
    <mergeCell ref="B52:E52"/>
    <mergeCell ref="B62:E62"/>
    <mergeCell ref="B66:E66"/>
    <mergeCell ref="B69:E69"/>
    <mergeCell ref="B68:E68"/>
    <mergeCell ref="B70:E70"/>
    <mergeCell ref="B71:E71"/>
    <mergeCell ref="B72:E72"/>
    <mergeCell ref="B61:E61"/>
    <mergeCell ref="B20:E20"/>
    <mergeCell ref="B24:E24"/>
    <mergeCell ref="B26:E26"/>
    <mergeCell ref="B28:E28"/>
    <mergeCell ref="B29:E29"/>
    <mergeCell ref="B45:E45"/>
    <mergeCell ref="B43:E43"/>
    <mergeCell ref="B44:E44"/>
    <mergeCell ref="B63:E63"/>
    <mergeCell ref="B64:E64"/>
    <mergeCell ref="B65:E65"/>
    <mergeCell ref="B67:E67"/>
    <mergeCell ref="B27:E27"/>
    <mergeCell ref="B31:E31"/>
    <mergeCell ref="B48:E48"/>
    <mergeCell ref="B47:E47"/>
    <mergeCell ref="B36:E36"/>
    <mergeCell ref="B37:E37"/>
    <mergeCell ref="B40:E40"/>
    <mergeCell ref="B42:E42"/>
    <mergeCell ref="B38:E38"/>
    <mergeCell ref="B41:E41"/>
    <mergeCell ref="B136:E136"/>
    <mergeCell ref="F136:G136"/>
    <mergeCell ref="H136:I136"/>
    <mergeCell ref="B134:E134"/>
    <mergeCell ref="F134:G134"/>
    <mergeCell ref="H134:I134"/>
    <mergeCell ref="B135:E135"/>
    <mergeCell ref="F135:G135"/>
    <mergeCell ref="H135:I135"/>
    <mergeCell ref="B133:E133"/>
    <mergeCell ref="F133:G133"/>
    <mergeCell ref="H133:I133"/>
    <mergeCell ref="B19:E19"/>
    <mergeCell ref="B21:E21"/>
    <mergeCell ref="B22:E22"/>
    <mergeCell ref="B23:E23"/>
    <mergeCell ref="B34:E34"/>
    <mergeCell ref="B49:E49"/>
    <mergeCell ref="B50:E50"/>
    <mergeCell ref="B131:E131"/>
    <mergeCell ref="F131:G131"/>
    <mergeCell ref="H131:I131"/>
    <mergeCell ref="B132:E132"/>
    <mergeCell ref="F132:G132"/>
    <mergeCell ref="H132:I132"/>
    <mergeCell ref="B129:E129"/>
    <mergeCell ref="F129:G129"/>
    <mergeCell ref="H129:I129"/>
    <mergeCell ref="B130:E130"/>
    <mergeCell ref="F130:G130"/>
    <mergeCell ref="H130:I130"/>
    <mergeCell ref="B127:E127"/>
    <mergeCell ref="F127:G127"/>
    <mergeCell ref="H127:I127"/>
    <mergeCell ref="B128:E128"/>
    <mergeCell ref="F128:G128"/>
    <mergeCell ref="H128:I128"/>
    <mergeCell ref="B125:E125"/>
    <mergeCell ref="F125:G125"/>
    <mergeCell ref="H125:I125"/>
    <mergeCell ref="B126:E126"/>
    <mergeCell ref="F126:G126"/>
    <mergeCell ref="H126:I126"/>
    <mergeCell ref="B123:E123"/>
    <mergeCell ref="F123:G123"/>
    <mergeCell ref="H123:I123"/>
    <mergeCell ref="B124:E124"/>
    <mergeCell ref="F124:G124"/>
    <mergeCell ref="H124:I124"/>
    <mergeCell ref="B121:E121"/>
    <mergeCell ref="F121:G121"/>
    <mergeCell ref="H121:I121"/>
    <mergeCell ref="B122:E122"/>
    <mergeCell ref="F122:G122"/>
    <mergeCell ref="H122:I122"/>
    <mergeCell ref="B109:E109"/>
    <mergeCell ref="F109:G109"/>
    <mergeCell ref="H109:I109"/>
    <mergeCell ref="B120:E120"/>
    <mergeCell ref="F120:G120"/>
    <mergeCell ref="H120:I120"/>
    <mergeCell ref="B107:E107"/>
    <mergeCell ref="F107:G107"/>
    <mergeCell ref="H107:I107"/>
    <mergeCell ref="B108:E108"/>
    <mergeCell ref="F108:G108"/>
    <mergeCell ref="H108:I108"/>
    <mergeCell ref="B105:E105"/>
    <mergeCell ref="F105:G105"/>
    <mergeCell ref="H105:I105"/>
    <mergeCell ref="B106:E106"/>
    <mergeCell ref="F106:G106"/>
    <mergeCell ref="H106:I106"/>
    <mergeCell ref="B103:E103"/>
    <mergeCell ref="F103:G103"/>
    <mergeCell ref="H103:I103"/>
    <mergeCell ref="B104:E104"/>
    <mergeCell ref="F104:G104"/>
    <mergeCell ref="H104:I104"/>
    <mergeCell ref="B101:E101"/>
    <mergeCell ref="F101:G101"/>
    <mergeCell ref="H101:I101"/>
    <mergeCell ref="B102:E102"/>
    <mergeCell ref="F102:G102"/>
    <mergeCell ref="H102:I102"/>
    <mergeCell ref="B89:E89"/>
    <mergeCell ref="B93:E93"/>
    <mergeCell ref="B95:E95"/>
    <mergeCell ref="B90:E90"/>
    <mergeCell ref="B92:E92"/>
    <mergeCell ref="B94:E94"/>
    <mergeCell ref="F15:G15"/>
    <mergeCell ref="H15:I15"/>
    <mergeCell ref="B17:E17"/>
    <mergeCell ref="F17:G17"/>
    <mergeCell ref="H17:I17"/>
    <mergeCell ref="B88:E88"/>
    <mergeCell ref="B51:E51"/>
    <mergeCell ref="B30:E30"/>
    <mergeCell ref="B33:E33"/>
    <mergeCell ref="B35:E35"/>
    <mergeCell ref="F9:G10"/>
    <mergeCell ref="H9:I10"/>
    <mergeCell ref="B11:E11"/>
    <mergeCell ref="F11:G11"/>
    <mergeCell ref="H11:I11"/>
    <mergeCell ref="B13:E13"/>
    <mergeCell ref="F13:G13"/>
    <mergeCell ref="H13:I13"/>
    <mergeCell ref="B12:E12"/>
    <mergeCell ref="B14:E14"/>
    <mergeCell ref="B16:E16"/>
    <mergeCell ref="B18:E18"/>
    <mergeCell ref="B25:E25"/>
    <mergeCell ref="B15:E15"/>
    <mergeCell ref="A1:I1"/>
    <mergeCell ref="A3:I3"/>
    <mergeCell ref="A5:I7"/>
    <mergeCell ref="A9:A10"/>
    <mergeCell ref="B9:E10"/>
    <mergeCell ref="B32:E32"/>
    <mergeCell ref="B39:E39"/>
    <mergeCell ref="B46:E46"/>
    <mergeCell ref="A119:I119"/>
    <mergeCell ref="H82:I82"/>
    <mergeCell ref="B100:E100"/>
    <mergeCell ref="F100:G100"/>
    <mergeCell ref="H100:I100"/>
    <mergeCell ref="B85:E85"/>
    <mergeCell ref="B86:E86"/>
    <mergeCell ref="B97:E97"/>
    <mergeCell ref="A56:I56"/>
    <mergeCell ref="A55:I55"/>
    <mergeCell ref="A54:I54"/>
    <mergeCell ref="A59:I59"/>
    <mergeCell ref="A60:I60"/>
    <mergeCell ref="B81:E81"/>
    <mergeCell ref="B83:E83"/>
    <mergeCell ref="B87:E87"/>
    <mergeCell ref="B91:E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.75390625" style="22" customWidth="1"/>
    <col min="2" max="4" width="9.125" style="22" customWidth="1"/>
    <col min="5" max="5" width="7.25390625" style="22" customWidth="1"/>
    <col min="6" max="9" width="10.75390625" style="22" customWidth="1"/>
    <col min="10" max="16384" width="9.125" style="22" customWidth="1"/>
  </cols>
  <sheetData>
    <row r="1" spans="1:9" ht="15">
      <c r="A1" s="21"/>
      <c r="B1" s="21"/>
      <c r="C1" s="21"/>
      <c r="D1" s="21"/>
      <c r="E1" s="21"/>
      <c r="F1" s="900" t="s">
        <v>826</v>
      </c>
      <c r="G1" s="900"/>
      <c r="H1" s="900"/>
      <c r="I1" s="900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901" t="s">
        <v>1052</v>
      </c>
      <c r="B5" s="901"/>
      <c r="C5" s="901"/>
      <c r="D5" s="901"/>
      <c r="E5" s="901"/>
      <c r="F5" s="901"/>
      <c r="G5" s="901"/>
      <c r="H5" s="901"/>
      <c r="I5" s="901"/>
    </row>
    <row r="6" spans="1:9" ht="16.5" customHeight="1">
      <c r="A6" s="962" t="s">
        <v>827</v>
      </c>
      <c r="B6" s="962"/>
      <c r="C6" s="962"/>
      <c r="D6" s="962"/>
      <c r="E6" s="962"/>
      <c r="F6" s="962"/>
      <c r="G6" s="962"/>
      <c r="H6" s="962"/>
      <c r="I6" s="962"/>
    </row>
    <row r="7" spans="1:9" ht="16.5" customHeight="1">
      <c r="A7" s="962" t="s">
        <v>710</v>
      </c>
      <c r="B7" s="962"/>
      <c r="C7" s="962"/>
      <c r="D7" s="962"/>
      <c r="E7" s="962"/>
      <c r="F7" s="962"/>
      <c r="G7" s="962"/>
      <c r="H7" s="962"/>
      <c r="I7" s="962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/>
      <c r="B9" s="23"/>
      <c r="C9" s="23"/>
      <c r="D9" s="23"/>
      <c r="E9" s="23"/>
      <c r="F9" s="23"/>
      <c r="G9" s="23"/>
      <c r="H9" s="23"/>
      <c r="I9" s="23"/>
    </row>
    <row r="10" spans="1:9" ht="12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3.5" thickBot="1">
      <c r="A11" s="24"/>
      <c r="B11" s="21"/>
      <c r="C11" s="21"/>
      <c r="D11" s="21"/>
      <c r="E11" s="21"/>
      <c r="F11" s="21"/>
      <c r="G11" s="21"/>
      <c r="H11" s="21"/>
      <c r="I11" s="25" t="s">
        <v>719</v>
      </c>
    </row>
    <row r="12" spans="1:9" ht="18" customHeight="1" thickTop="1">
      <c r="A12" s="954" t="s">
        <v>720</v>
      </c>
      <c r="B12" s="956" t="s">
        <v>828</v>
      </c>
      <c r="C12" s="957"/>
      <c r="D12" s="957"/>
      <c r="E12" s="958"/>
      <c r="F12" s="963" t="s">
        <v>1035</v>
      </c>
      <c r="G12" s="963" t="s">
        <v>717</v>
      </c>
      <c r="H12" s="963" t="s">
        <v>718</v>
      </c>
      <c r="I12" s="866" t="s">
        <v>949</v>
      </c>
    </row>
    <row r="13" spans="1:9" ht="18" customHeight="1">
      <c r="A13" s="955"/>
      <c r="B13" s="959"/>
      <c r="C13" s="960"/>
      <c r="D13" s="960"/>
      <c r="E13" s="961"/>
      <c r="F13" s="982"/>
      <c r="G13" s="865"/>
      <c r="H13" s="865"/>
      <c r="I13" s="867"/>
    </row>
    <row r="14" spans="1:9" ht="12.75">
      <c r="A14" s="26"/>
      <c r="B14" s="964" t="s">
        <v>722</v>
      </c>
      <c r="C14" s="964"/>
      <c r="D14" s="964"/>
      <c r="E14" s="964"/>
      <c r="F14" s="27"/>
      <c r="G14" s="195"/>
      <c r="H14" s="195"/>
      <c r="I14" s="28"/>
    </row>
    <row r="15" spans="1:9" ht="12.75">
      <c r="A15" s="26"/>
      <c r="B15" s="965" t="s">
        <v>723</v>
      </c>
      <c r="C15" s="965"/>
      <c r="D15" s="965"/>
      <c r="E15" s="965"/>
      <c r="F15" s="27"/>
      <c r="G15" s="195"/>
      <c r="H15" s="195"/>
      <c r="I15" s="28"/>
    </row>
    <row r="16" spans="1:9" ht="12.75">
      <c r="A16" s="29" t="s">
        <v>724</v>
      </c>
      <c r="B16" s="966"/>
      <c r="C16" s="966"/>
      <c r="D16" s="966"/>
      <c r="E16" s="966"/>
      <c r="F16" s="30">
        <v>0</v>
      </c>
      <c r="G16" s="196">
        <v>0</v>
      </c>
      <c r="H16" s="196">
        <v>0</v>
      </c>
      <c r="I16" s="31">
        <v>0</v>
      </c>
    </row>
    <row r="17" spans="1:9" ht="12.75">
      <c r="A17" s="32" t="s">
        <v>726</v>
      </c>
      <c r="B17" s="967"/>
      <c r="C17" s="967"/>
      <c r="D17" s="967"/>
      <c r="E17" s="967"/>
      <c r="F17" s="33">
        <v>0</v>
      </c>
      <c r="G17" s="197">
        <v>0</v>
      </c>
      <c r="H17" s="197">
        <v>0</v>
      </c>
      <c r="I17" s="362">
        <v>0</v>
      </c>
    </row>
    <row r="18" spans="1:9" ht="12.75">
      <c r="A18" s="34"/>
      <c r="B18" s="965" t="s">
        <v>737</v>
      </c>
      <c r="C18" s="965"/>
      <c r="D18" s="965"/>
      <c r="E18" s="965"/>
      <c r="F18" s="27"/>
      <c r="G18" s="195"/>
      <c r="H18" s="195"/>
      <c r="I18" s="31"/>
    </row>
    <row r="19" spans="1:9" ht="12.75">
      <c r="A19" s="29" t="s">
        <v>738</v>
      </c>
      <c r="B19" s="966" t="s">
        <v>829</v>
      </c>
      <c r="C19" s="966"/>
      <c r="D19" s="966"/>
      <c r="E19" s="966"/>
      <c r="F19" s="30">
        <v>555</v>
      </c>
      <c r="G19" s="196">
        <v>571</v>
      </c>
      <c r="H19" s="196">
        <v>571</v>
      </c>
      <c r="I19" s="31">
        <f>H19/G19*100</f>
        <v>100</v>
      </c>
    </row>
    <row r="20" spans="1:9" ht="12.75">
      <c r="A20" s="32" t="s">
        <v>752</v>
      </c>
      <c r="B20" s="967" t="s">
        <v>20</v>
      </c>
      <c r="C20" s="967"/>
      <c r="D20" s="967"/>
      <c r="E20" s="967"/>
      <c r="F20" s="33">
        <f>-G20</f>
        <v>0</v>
      </c>
      <c r="G20" s="197">
        <v>0</v>
      </c>
      <c r="H20" s="197">
        <v>27</v>
      </c>
      <c r="I20" s="363">
        <v>0</v>
      </c>
    </row>
    <row r="21" spans="1:9" ht="12.75">
      <c r="A21" s="32" t="s">
        <v>754</v>
      </c>
      <c r="B21" s="967"/>
      <c r="C21" s="967"/>
      <c r="D21" s="967"/>
      <c r="E21" s="967"/>
      <c r="F21" s="33">
        <v>0</v>
      </c>
      <c r="G21" s="197">
        <v>0</v>
      </c>
      <c r="H21" s="197">
        <v>0</v>
      </c>
      <c r="I21" s="363">
        <v>0</v>
      </c>
    </row>
    <row r="22" spans="1:9" ht="12.75">
      <c r="A22" s="32" t="s">
        <v>757</v>
      </c>
      <c r="B22" s="968"/>
      <c r="C22" s="968"/>
      <c r="D22" s="968"/>
      <c r="E22" s="968"/>
      <c r="F22" s="33">
        <v>0</v>
      </c>
      <c r="G22" s="197">
        <v>0</v>
      </c>
      <c r="H22" s="197">
        <v>0</v>
      </c>
      <c r="I22" s="363">
        <v>0</v>
      </c>
    </row>
    <row r="23" spans="1:9" ht="12.75">
      <c r="A23" s="35" t="s">
        <v>760</v>
      </c>
      <c r="B23" s="969"/>
      <c r="C23" s="970"/>
      <c r="D23" s="970"/>
      <c r="E23" s="970"/>
      <c r="F23" s="36">
        <v>0</v>
      </c>
      <c r="G23" s="198">
        <v>0</v>
      </c>
      <c r="H23" s="198">
        <v>0</v>
      </c>
      <c r="I23" s="362">
        <v>0</v>
      </c>
    </row>
    <row r="24" spans="1:9" ht="12.75">
      <c r="A24" s="34"/>
      <c r="B24" s="964" t="s">
        <v>830</v>
      </c>
      <c r="C24" s="964"/>
      <c r="D24" s="964"/>
      <c r="E24" s="964"/>
      <c r="F24" s="37">
        <f>F16+F17+F19+F20+F21+F22+F23</f>
        <v>555</v>
      </c>
      <c r="G24" s="37">
        <f>G16+G17+G19+G20+G21+G22+G23</f>
        <v>571</v>
      </c>
      <c r="H24" s="37">
        <f>H16+H17+H19+H20+H21+H22+H23</f>
        <v>598</v>
      </c>
      <c r="I24" s="324">
        <f>H24/G24*100</f>
        <v>104.72854640980735</v>
      </c>
    </row>
    <row r="25" spans="1:9" ht="12.75">
      <c r="A25" s="34"/>
      <c r="B25" s="973" t="s">
        <v>831</v>
      </c>
      <c r="C25" s="974"/>
      <c r="D25" s="974"/>
      <c r="E25" s="975"/>
      <c r="F25" s="27"/>
      <c r="G25" s="195"/>
      <c r="H25" s="195"/>
      <c r="I25" s="31"/>
    </row>
    <row r="26" spans="1:9" ht="12.75">
      <c r="A26" s="34"/>
      <c r="B26" s="965" t="s">
        <v>819</v>
      </c>
      <c r="C26" s="965"/>
      <c r="D26" s="965"/>
      <c r="E26" s="965"/>
      <c r="F26" s="27"/>
      <c r="G26" s="195"/>
      <c r="H26" s="195"/>
      <c r="I26" s="31"/>
    </row>
    <row r="27" spans="1:9" ht="12.75">
      <c r="A27" s="29" t="s">
        <v>765</v>
      </c>
      <c r="B27" s="976"/>
      <c r="C27" s="976"/>
      <c r="D27" s="976"/>
      <c r="E27" s="976"/>
      <c r="F27" s="33">
        <v>0</v>
      </c>
      <c r="G27" s="197">
        <v>0</v>
      </c>
      <c r="H27" s="197">
        <v>0</v>
      </c>
      <c r="I27" s="31">
        <v>0</v>
      </c>
    </row>
    <row r="28" spans="1:9" ht="12.75">
      <c r="A28" s="32" t="s">
        <v>769</v>
      </c>
      <c r="B28" s="971"/>
      <c r="C28" s="971"/>
      <c r="D28" s="971"/>
      <c r="E28" s="971"/>
      <c r="F28" s="33">
        <v>0</v>
      </c>
      <c r="G28" s="197">
        <v>0</v>
      </c>
      <c r="H28" s="197">
        <v>0</v>
      </c>
      <c r="I28" s="363">
        <v>0</v>
      </c>
    </row>
    <row r="29" spans="1:9" ht="12.75">
      <c r="A29" s="32" t="s">
        <v>774</v>
      </c>
      <c r="B29" s="971" t="s">
        <v>789</v>
      </c>
      <c r="C29" s="971"/>
      <c r="D29" s="971"/>
      <c r="E29" s="971"/>
      <c r="F29" s="33">
        <v>555</v>
      </c>
      <c r="G29" s="197">
        <v>598</v>
      </c>
      <c r="H29" s="197">
        <v>598</v>
      </c>
      <c r="I29" s="363">
        <f>H29/G29*100</f>
        <v>100</v>
      </c>
    </row>
    <row r="30" spans="1:9" ht="12.75">
      <c r="A30" s="32" t="s">
        <v>776</v>
      </c>
      <c r="B30" s="972"/>
      <c r="C30" s="972"/>
      <c r="D30" s="972"/>
      <c r="E30" s="972"/>
      <c r="F30" s="33">
        <v>0</v>
      </c>
      <c r="G30" s="197">
        <v>0</v>
      </c>
      <c r="H30" s="197">
        <v>0</v>
      </c>
      <c r="I30" s="363">
        <v>0</v>
      </c>
    </row>
    <row r="31" spans="1:9" ht="12.75">
      <c r="A31" s="32" t="s">
        <v>779</v>
      </c>
      <c r="B31" s="988" t="s">
        <v>956</v>
      </c>
      <c r="C31" s="989"/>
      <c r="D31" s="989"/>
      <c r="E31" s="989"/>
      <c r="F31" s="33">
        <v>0</v>
      </c>
      <c r="G31" s="197">
        <v>0</v>
      </c>
      <c r="H31" s="197">
        <v>0</v>
      </c>
      <c r="I31" s="362">
        <v>0</v>
      </c>
    </row>
    <row r="32" spans="1:9" ht="12.75">
      <c r="A32" s="34"/>
      <c r="B32" s="983" t="s">
        <v>796</v>
      </c>
      <c r="C32" s="983"/>
      <c r="D32" s="983"/>
      <c r="E32" s="983"/>
      <c r="F32" s="38">
        <f>SUM(F27:F31)</f>
        <v>555</v>
      </c>
      <c r="G32" s="38">
        <f>SUM(G27:G31)</f>
        <v>598</v>
      </c>
      <c r="H32" s="38">
        <v>598</v>
      </c>
      <c r="I32" s="323">
        <f>H32/G32*100</f>
        <v>100</v>
      </c>
    </row>
    <row r="33" spans="1:9" ht="12.75">
      <c r="A33" s="32" t="s">
        <v>781</v>
      </c>
      <c r="B33" s="984"/>
      <c r="C33" s="985"/>
      <c r="D33" s="985"/>
      <c r="E33" s="985"/>
      <c r="F33" s="30">
        <v>0</v>
      </c>
      <c r="G33" s="30">
        <v>0</v>
      </c>
      <c r="H33" s="30">
        <v>0</v>
      </c>
      <c r="I33" s="31">
        <v>0</v>
      </c>
    </row>
    <row r="34" spans="1:9" ht="12.75">
      <c r="A34" s="39" t="s">
        <v>893</v>
      </c>
      <c r="B34" s="986"/>
      <c r="C34" s="972"/>
      <c r="D34" s="972"/>
      <c r="E34" s="987"/>
      <c r="F34" s="33">
        <v>0</v>
      </c>
      <c r="G34" s="197">
        <v>0</v>
      </c>
      <c r="H34" s="197">
        <v>0</v>
      </c>
      <c r="I34" s="363">
        <v>0</v>
      </c>
    </row>
    <row r="35" spans="1:9" ht="12.75">
      <c r="A35" s="35" t="s">
        <v>894</v>
      </c>
      <c r="B35" s="971"/>
      <c r="C35" s="971"/>
      <c r="D35" s="971"/>
      <c r="E35" s="971"/>
      <c r="F35" s="33">
        <v>0</v>
      </c>
      <c r="G35" s="197">
        <v>0</v>
      </c>
      <c r="H35" s="197">
        <v>0</v>
      </c>
      <c r="I35" s="362">
        <v>0</v>
      </c>
    </row>
    <row r="36" spans="1:9" ht="12.75">
      <c r="A36" s="34"/>
      <c r="B36" s="977" t="s">
        <v>803</v>
      </c>
      <c r="C36" s="978"/>
      <c r="D36" s="978"/>
      <c r="E36" s="979"/>
      <c r="F36" s="360">
        <f>SUM(F33:F35)</f>
        <v>0</v>
      </c>
      <c r="G36" s="360">
        <f>SUM(G33:G35)</f>
        <v>0</v>
      </c>
      <c r="H36" s="360">
        <f>SUM(H33:H35)</f>
        <v>0</v>
      </c>
      <c r="I36" s="361">
        <v>0</v>
      </c>
    </row>
    <row r="37" spans="1:9" ht="13.5" thickBot="1">
      <c r="A37" s="40"/>
      <c r="B37" s="980" t="s">
        <v>832</v>
      </c>
      <c r="C37" s="981"/>
      <c r="D37" s="981"/>
      <c r="E37" s="981"/>
      <c r="F37" s="41">
        <f>F32+F36</f>
        <v>555</v>
      </c>
      <c r="G37" s="41">
        <f>G32+G36</f>
        <v>598</v>
      </c>
      <c r="H37" s="41">
        <f>H32+H36</f>
        <v>598</v>
      </c>
      <c r="I37" s="325">
        <f>H37/G37*100</f>
        <v>100</v>
      </c>
    </row>
    <row r="38" ht="13.5" thickTop="1"/>
    <row r="54" ht="12.75">
      <c r="J54" s="42"/>
    </row>
  </sheetData>
  <sheetProtection/>
  <mergeCells count="34">
    <mergeCell ref="F1:I1"/>
    <mergeCell ref="B36:E36"/>
    <mergeCell ref="B37:E37"/>
    <mergeCell ref="F12:F13"/>
    <mergeCell ref="B32:E32"/>
    <mergeCell ref="B33:E33"/>
    <mergeCell ref="B34:E34"/>
    <mergeCell ref="B35:E35"/>
    <mergeCell ref="B28:E28"/>
    <mergeCell ref="B31:E31"/>
    <mergeCell ref="B21:E21"/>
    <mergeCell ref="B20:E20"/>
    <mergeCell ref="B22:E22"/>
    <mergeCell ref="B23:E23"/>
    <mergeCell ref="B29:E29"/>
    <mergeCell ref="B30:E30"/>
    <mergeCell ref="B24:E24"/>
    <mergeCell ref="B25:E25"/>
    <mergeCell ref="B26:E26"/>
    <mergeCell ref="B27:E27"/>
    <mergeCell ref="B14:E14"/>
    <mergeCell ref="B15:E15"/>
    <mergeCell ref="B16:E16"/>
    <mergeCell ref="B17:E17"/>
    <mergeCell ref="B18:E18"/>
    <mergeCell ref="B19:E19"/>
    <mergeCell ref="A12:A13"/>
    <mergeCell ref="B12:E13"/>
    <mergeCell ref="I12:I13"/>
    <mergeCell ref="A5:I5"/>
    <mergeCell ref="A6:I6"/>
    <mergeCell ref="A7:I7"/>
    <mergeCell ref="G12:G13"/>
    <mergeCell ref="H12:H13"/>
  </mergeCells>
  <printOptions/>
  <pageMargins left="0.75" right="0.75" top="1" bottom="1" header="0.5" footer="0.5"/>
  <pageSetup firstPageNumber="1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zoomScalePageLayoutView="0" workbookViewId="0" topLeftCell="A1">
      <selection activeCell="B11" sqref="B11:E11"/>
    </sheetView>
  </sheetViews>
  <sheetFormatPr defaultColWidth="9.00390625" defaultRowHeight="12.75"/>
  <cols>
    <col min="1" max="1" width="3.75390625" style="43" customWidth="1"/>
    <col min="2" max="3" width="9.125" style="43" customWidth="1"/>
    <col min="4" max="4" width="12.875" style="43" customWidth="1"/>
    <col min="5" max="9" width="13.875" style="43" customWidth="1"/>
    <col min="10" max="16384" width="9.125" style="43" customWidth="1"/>
  </cols>
  <sheetData>
    <row r="1" spans="6:9" ht="15">
      <c r="F1" s="900" t="s">
        <v>945</v>
      </c>
      <c r="G1" s="900"/>
      <c r="H1" s="900"/>
      <c r="I1" s="900"/>
    </row>
    <row r="3" spans="1:9" ht="12" customHeight="1">
      <c r="A3" s="901" t="s">
        <v>1051</v>
      </c>
      <c r="B3" s="901"/>
      <c r="C3" s="901"/>
      <c r="D3" s="901"/>
      <c r="E3" s="901"/>
      <c r="F3" s="901"/>
      <c r="G3" s="901"/>
      <c r="H3" s="901"/>
      <c r="I3" s="901"/>
    </row>
    <row r="4" spans="1:9" ht="28.5" customHeight="1">
      <c r="A4" s="903" t="s">
        <v>711</v>
      </c>
      <c r="B4" s="901"/>
      <c r="C4" s="901"/>
      <c r="D4" s="901"/>
      <c r="E4" s="901"/>
      <c r="F4" s="901"/>
      <c r="G4" s="901"/>
      <c r="H4" s="901"/>
      <c r="I4" s="901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6:9" ht="13.5" thickBot="1">
      <c r="F6" s="902" t="s">
        <v>719</v>
      </c>
      <c r="G6" s="902"/>
      <c r="H6" s="902"/>
      <c r="I6" s="902"/>
    </row>
    <row r="7" spans="1:9" ht="13.5" customHeight="1" thickTop="1">
      <c r="A7" s="869" t="s">
        <v>720</v>
      </c>
      <c r="B7" s="871" t="s">
        <v>721</v>
      </c>
      <c r="C7" s="871"/>
      <c r="D7" s="871"/>
      <c r="E7" s="871"/>
      <c r="F7" s="864" t="s">
        <v>1035</v>
      </c>
      <c r="G7" s="864" t="s">
        <v>717</v>
      </c>
      <c r="H7" s="864" t="s">
        <v>718</v>
      </c>
      <c r="I7" s="866" t="s">
        <v>949</v>
      </c>
    </row>
    <row r="8" spans="1:9" ht="12.75">
      <c r="A8" s="870"/>
      <c r="B8" s="872"/>
      <c r="C8" s="872"/>
      <c r="D8" s="872"/>
      <c r="E8" s="872"/>
      <c r="F8" s="899"/>
      <c r="G8" s="865"/>
      <c r="H8" s="865"/>
      <c r="I8" s="867"/>
    </row>
    <row r="9" spans="1:9" ht="16.5" customHeight="1">
      <c r="A9" s="45"/>
      <c r="B9" s="905" t="s">
        <v>722</v>
      </c>
      <c r="C9" s="905"/>
      <c r="D9" s="905"/>
      <c r="E9" s="905"/>
      <c r="F9" s="167"/>
      <c r="G9" s="167"/>
      <c r="H9" s="167"/>
      <c r="I9" s="348"/>
    </row>
    <row r="10" spans="1:9" ht="16.5" customHeight="1">
      <c r="A10" s="45"/>
      <c r="B10" s="905" t="s">
        <v>723</v>
      </c>
      <c r="C10" s="905"/>
      <c r="D10" s="905"/>
      <c r="E10" s="905"/>
      <c r="F10" s="167"/>
      <c r="G10" s="167"/>
      <c r="H10" s="167"/>
      <c r="I10" s="348"/>
    </row>
    <row r="11" spans="1:9" ht="13.5" customHeight="1">
      <c r="A11" s="46" t="s">
        <v>724</v>
      </c>
      <c r="B11" s="845" t="s">
        <v>725</v>
      </c>
      <c r="C11" s="845"/>
      <c r="D11" s="845"/>
      <c r="E11" s="845"/>
      <c r="F11" s="176">
        <f>SUM(F12:F16)</f>
        <v>263272</v>
      </c>
      <c r="G11" s="176">
        <f>SUM(G12:G16)</f>
        <v>301727</v>
      </c>
      <c r="H11" s="176">
        <f>SUM(H12:H16)</f>
        <v>305682</v>
      </c>
      <c r="I11" s="342">
        <f>H11/G11*100</f>
        <v>101.31078756624365</v>
      </c>
    </row>
    <row r="12" spans="1:9" ht="12.75">
      <c r="A12" s="47"/>
      <c r="B12" s="832" t="s">
        <v>785</v>
      </c>
      <c r="C12" s="835"/>
      <c r="D12" s="835"/>
      <c r="E12" s="836"/>
      <c r="F12" s="178">
        <v>27360</v>
      </c>
      <c r="G12" s="178">
        <v>41049</v>
      </c>
      <c r="H12" s="178">
        <v>45252</v>
      </c>
      <c r="I12" s="344">
        <f aca="true" t="shared" si="0" ref="I12:I61">H12/G12*100</f>
        <v>110.23898267923701</v>
      </c>
    </row>
    <row r="13" spans="1:9" ht="12.75">
      <c r="A13" s="47"/>
      <c r="B13" s="832" t="s">
        <v>786</v>
      </c>
      <c r="C13" s="835"/>
      <c r="D13" s="835"/>
      <c r="E13" s="836"/>
      <c r="F13" s="178">
        <v>60800</v>
      </c>
      <c r="G13" s="178">
        <v>70453</v>
      </c>
      <c r="H13" s="178">
        <v>70453</v>
      </c>
      <c r="I13" s="344">
        <f t="shared" si="0"/>
        <v>100</v>
      </c>
    </row>
    <row r="14" spans="1:9" ht="12.75" customHeight="1" hidden="1">
      <c r="A14" s="47"/>
      <c r="B14" s="832"/>
      <c r="C14" s="835"/>
      <c r="D14" s="835"/>
      <c r="E14" s="836"/>
      <c r="F14" s="178"/>
      <c r="G14" s="178"/>
      <c r="H14" s="178"/>
      <c r="I14" s="344" t="e">
        <f t="shared" si="0"/>
        <v>#DIV/0!</v>
      </c>
    </row>
    <row r="15" spans="1:9" ht="12.75" customHeight="1">
      <c r="A15" s="47"/>
      <c r="B15" s="832" t="s">
        <v>875</v>
      </c>
      <c r="C15" s="835"/>
      <c r="D15" s="835"/>
      <c r="E15" s="836"/>
      <c r="F15" s="178">
        <v>163920</v>
      </c>
      <c r="G15" s="178">
        <v>168143</v>
      </c>
      <c r="H15" s="178">
        <v>168144</v>
      </c>
      <c r="I15" s="344">
        <f t="shared" si="0"/>
        <v>100.00059473186514</v>
      </c>
    </row>
    <row r="16" spans="1:9" ht="12.75" customHeight="1">
      <c r="A16" s="47"/>
      <c r="B16" s="832" t="s">
        <v>928</v>
      </c>
      <c r="C16" s="835"/>
      <c r="D16" s="835"/>
      <c r="E16" s="836"/>
      <c r="F16" s="178">
        <v>11192</v>
      </c>
      <c r="G16" s="178">
        <v>22082</v>
      </c>
      <c r="H16" s="178">
        <v>21833</v>
      </c>
      <c r="I16" s="344">
        <f t="shared" si="0"/>
        <v>98.87238474775836</v>
      </c>
    </row>
    <row r="17" spans="1:9" ht="12.75" customHeight="1">
      <c r="A17" s="47" t="s">
        <v>726</v>
      </c>
      <c r="B17" s="841" t="s">
        <v>727</v>
      </c>
      <c r="C17" s="841"/>
      <c r="D17" s="841"/>
      <c r="E17" s="841"/>
      <c r="F17" s="179">
        <f>F18+F19+F22+F28</f>
        <v>935371</v>
      </c>
      <c r="G17" s="179">
        <f>G18+G19+G22+G28</f>
        <v>354367</v>
      </c>
      <c r="H17" s="179">
        <f>H18+H19+H22+H28</f>
        <v>354135</v>
      </c>
      <c r="I17" s="343">
        <f t="shared" si="0"/>
        <v>99.93453114990956</v>
      </c>
    </row>
    <row r="18" spans="1:9" ht="12.75">
      <c r="A18" s="49" t="s">
        <v>728</v>
      </c>
      <c r="B18" s="841" t="s">
        <v>729</v>
      </c>
      <c r="C18" s="841"/>
      <c r="D18" s="841"/>
      <c r="E18" s="841"/>
      <c r="F18" s="180">
        <v>0</v>
      </c>
      <c r="G18" s="180">
        <v>0</v>
      </c>
      <c r="H18" s="180">
        <v>0</v>
      </c>
      <c r="I18" s="349">
        <v>0</v>
      </c>
    </row>
    <row r="19" spans="1:9" ht="12.75">
      <c r="A19" s="49" t="s">
        <v>730</v>
      </c>
      <c r="B19" s="841" t="s">
        <v>731</v>
      </c>
      <c r="C19" s="841"/>
      <c r="D19" s="841"/>
      <c r="E19" s="841"/>
      <c r="F19" s="180">
        <f>SUM(F20:F21)</f>
        <v>51320</v>
      </c>
      <c r="G19" s="180">
        <f>SUM(G20:G21)</f>
        <v>53164</v>
      </c>
      <c r="H19" s="180">
        <f>SUM(H20:H21)</f>
        <v>53164</v>
      </c>
      <c r="I19" s="349">
        <f t="shared" si="0"/>
        <v>100</v>
      </c>
    </row>
    <row r="20" spans="1:9" ht="12.75">
      <c r="A20" s="49"/>
      <c r="B20" s="832" t="s">
        <v>847</v>
      </c>
      <c r="C20" s="835"/>
      <c r="D20" s="835"/>
      <c r="E20" s="836"/>
      <c r="F20" s="178">
        <v>17320</v>
      </c>
      <c r="G20" s="178">
        <v>17708</v>
      </c>
      <c r="H20" s="178">
        <v>17708</v>
      </c>
      <c r="I20" s="344">
        <f t="shared" si="0"/>
        <v>100</v>
      </c>
    </row>
    <row r="21" spans="1:9" ht="12.75">
      <c r="A21" s="49"/>
      <c r="B21" s="832" t="s">
        <v>1004</v>
      </c>
      <c r="C21" s="835"/>
      <c r="D21" s="835"/>
      <c r="E21" s="836"/>
      <c r="F21" s="178">
        <v>34000</v>
      </c>
      <c r="G21" s="178">
        <v>35456</v>
      </c>
      <c r="H21" s="178">
        <v>35456</v>
      </c>
      <c r="I21" s="344">
        <f t="shared" si="0"/>
        <v>100</v>
      </c>
    </row>
    <row r="22" spans="1:9" ht="12.75" customHeight="1">
      <c r="A22" s="49" t="s">
        <v>732</v>
      </c>
      <c r="B22" s="841" t="s">
        <v>733</v>
      </c>
      <c r="C22" s="841"/>
      <c r="D22" s="841"/>
      <c r="E22" s="841"/>
      <c r="F22" s="180">
        <f>SUM(F23:F26)</f>
        <v>879451</v>
      </c>
      <c r="G22" s="180">
        <f>SUM(G23:G26)</f>
        <v>295931</v>
      </c>
      <c r="H22" s="180">
        <f>SUM(H23:H26)</f>
        <v>295931</v>
      </c>
      <c r="I22" s="349">
        <f t="shared" si="0"/>
        <v>100</v>
      </c>
    </row>
    <row r="23" spans="1:9" ht="12.75" customHeight="1">
      <c r="A23" s="49"/>
      <c r="B23" s="832" t="s">
        <v>1005</v>
      </c>
      <c r="C23" s="835"/>
      <c r="D23" s="835"/>
      <c r="E23" s="836"/>
      <c r="F23" s="178">
        <v>49841</v>
      </c>
      <c r="G23" s="178">
        <v>49841</v>
      </c>
      <c r="H23" s="178">
        <v>49841</v>
      </c>
      <c r="I23" s="344">
        <f t="shared" si="0"/>
        <v>100</v>
      </c>
    </row>
    <row r="24" spans="1:9" ht="12.75" customHeight="1">
      <c r="A24" s="49"/>
      <c r="B24" s="832" t="s">
        <v>1006</v>
      </c>
      <c r="C24" s="835"/>
      <c r="D24" s="835"/>
      <c r="E24" s="836"/>
      <c r="F24" s="178">
        <v>231732</v>
      </c>
      <c r="G24" s="178">
        <v>228689</v>
      </c>
      <c r="H24" s="178">
        <v>228689</v>
      </c>
      <c r="I24" s="344">
        <f t="shared" si="0"/>
        <v>100</v>
      </c>
    </row>
    <row r="25" spans="1:9" ht="12.75" customHeight="1">
      <c r="A25" s="49"/>
      <c r="B25" s="832" t="s">
        <v>1007</v>
      </c>
      <c r="C25" s="835"/>
      <c r="D25" s="835"/>
      <c r="E25" s="836"/>
      <c r="F25" s="178">
        <v>578278</v>
      </c>
      <c r="G25" s="178">
        <v>0</v>
      </c>
      <c r="H25" s="178">
        <v>0</v>
      </c>
      <c r="I25" s="344">
        <v>0</v>
      </c>
    </row>
    <row r="26" spans="1:9" ht="12.75" customHeight="1">
      <c r="A26" s="49"/>
      <c r="B26" s="832" t="s">
        <v>1008</v>
      </c>
      <c r="C26" s="835"/>
      <c r="D26" s="835"/>
      <c r="E26" s="836"/>
      <c r="F26" s="178">
        <v>19600</v>
      </c>
      <c r="G26" s="178">
        <v>17401</v>
      </c>
      <c r="H26" s="178">
        <v>17401</v>
      </c>
      <c r="I26" s="344">
        <f t="shared" si="0"/>
        <v>100</v>
      </c>
    </row>
    <row r="27" spans="1:9" ht="12.75" customHeight="1" hidden="1">
      <c r="A27" s="49"/>
      <c r="B27" s="832"/>
      <c r="C27" s="835"/>
      <c r="D27" s="835"/>
      <c r="E27" s="836"/>
      <c r="F27" s="178"/>
      <c r="G27" s="178"/>
      <c r="H27" s="178"/>
      <c r="I27" s="349" t="e">
        <f t="shared" si="0"/>
        <v>#DIV/0!</v>
      </c>
    </row>
    <row r="28" spans="1:9" ht="12.75">
      <c r="A28" s="49" t="s">
        <v>734</v>
      </c>
      <c r="B28" s="841" t="s">
        <v>937</v>
      </c>
      <c r="C28" s="841"/>
      <c r="D28" s="841"/>
      <c r="E28" s="841"/>
      <c r="F28" s="180">
        <f>SUM(F29:F32)</f>
        <v>4600</v>
      </c>
      <c r="G28" s="180">
        <f>SUM(G29:G32)</f>
        <v>5272</v>
      </c>
      <c r="H28" s="180">
        <f>SUM(H29:H32)</f>
        <v>5040</v>
      </c>
      <c r="I28" s="349">
        <f t="shared" si="0"/>
        <v>95.59939301972686</v>
      </c>
    </row>
    <row r="29" spans="1:9" ht="12.75">
      <c r="A29" s="49"/>
      <c r="B29" s="832" t="s">
        <v>1009</v>
      </c>
      <c r="C29" s="835"/>
      <c r="D29" s="835"/>
      <c r="E29" s="836"/>
      <c r="F29" s="178">
        <v>1100</v>
      </c>
      <c r="G29" s="178">
        <v>1022</v>
      </c>
      <c r="H29" s="178">
        <v>1022</v>
      </c>
      <c r="I29" s="344">
        <f t="shared" si="0"/>
        <v>100</v>
      </c>
    </row>
    <row r="30" spans="1:9" ht="12.75">
      <c r="A30" s="49"/>
      <c r="B30" s="832" t="s">
        <v>1010</v>
      </c>
      <c r="C30" s="835"/>
      <c r="D30" s="835"/>
      <c r="E30" s="836"/>
      <c r="F30" s="178">
        <v>2500</v>
      </c>
      <c r="G30" s="178">
        <v>2393</v>
      </c>
      <c r="H30" s="178">
        <v>2393</v>
      </c>
      <c r="I30" s="344">
        <f t="shared" si="0"/>
        <v>100</v>
      </c>
    </row>
    <row r="31" spans="1:9" ht="12.75">
      <c r="A31" s="49"/>
      <c r="B31" s="996" t="s">
        <v>21</v>
      </c>
      <c r="C31" s="997"/>
      <c r="D31" s="997"/>
      <c r="E31" s="997"/>
      <c r="F31" s="184">
        <v>0</v>
      </c>
      <c r="G31" s="178">
        <v>857</v>
      </c>
      <c r="H31" s="178">
        <v>857</v>
      </c>
      <c r="I31" s="344">
        <f t="shared" si="0"/>
        <v>100</v>
      </c>
    </row>
    <row r="32" spans="1:9" ht="12.75">
      <c r="A32" s="50"/>
      <c r="B32" s="856" t="s">
        <v>1011</v>
      </c>
      <c r="C32" s="842"/>
      <c r="D32" s="842"/>
      <c r="E32" s="857"/>
      <c r="F32" s="181">
        <v>1000</v>
      </c>
      <c r="G32" s="181">
        <v>1000</v>
      </c>
      <c r="H32" s="181">
        <v>768</v>
      </c>
      <c r="I32" s="344">
        <f t="shared" si="0"/>
        <v>76.8</v>
      </c>
    </row>
    <row r="33" spans="1:9" ht="12.75">
      <c r="A33" s="51"/>
      <c r="B33" s="875" t="s">
        <v>737</v>
      </c>
      <c r="C33" s="876"/>
      <c r="D33" s="876"/>
      <c r="E33" s="877"/>
      <c r="F33" s="182"/>
      <c r="G33" s="187"/>
      <c r="H33" s="187"/>
      <c r="I33" s="342"/>
    </row>
    <row r="34" spans="1:9" ht="12.75" customHeight="1">
      <c r="A34" s="52" t="s">
        <v>738</v>
      </c>
      <c r="B34" s="845" t="s">
        <v>739</v>
      </c>
      <c r="C34" s="845"/>
      <c r="D34" s="845"/>
      <c r="E34" s="845"/>
      <c r="F34" s="183">
        <f>F35+F38+F53+F55+F56</f>
        <v>90875</v>
      </c>
      <c r="G34" s="183">
        <f>G35+G38+G53+G55+G56+G61+G54</f>
        <v>867336</v>
      </c>
      <c r="H34" s="183">
        <f>H35+H38+H53+H55+H56+H54+H61</f>
        <v>867336</v>
      </c>
      <c r="I34" s="342">
        <f t="shared" si="0"/>
        <v>100</v>
      </c>
    </row>
    <row r="35" spans="1:9" ht="12.75">
      <c r="A35" s="49" t="s">
        <v>740</v>
      </c>
      <c r="B35" s="841" t="s">
        <v>741</v>
      </c>
      <c r="C35" s="841"/>
      <c r="D35" s="841"/>
      <c r="E35" s="841"/>
      <c r="F35" s="180">
        <f>SUM(F36:F37)</f>
        <v>0</v>
      </c>
      <c r="G35" s="180">
        <f>SUM(G36:G37)</f>
        <v>577397</v>
      </c>
      <c r="H35" s="180">
        <f>SUM(H36:H37)</f>
        <v>577397</v>
      </c>
      <c r="I35" s="473">
        <f t="shared" si="0"/>
        <v>100</v>
      </c>
    </row>
    <row r="36" spans="1:9" ht="12.75">
      <c r="A36" s="49"/>
      <c r="B36" s="832" t="s">
        <v>1012</v>
      </c>
      <c r="C36" s="835"/>
      <c r="D36" s="835"/>
      <c r="E36" s="836"/>
      <c r="F36" s="178">
        <v>0</v>
      </c>
      <c r="G36" s="178">
        <v>20987</v>
      </c>
      <c r="H36" s="178">
        <v>20987</v>
      </c>
      <c r="I36" s="344">
        <f t="shared" si="0"/>
        <v>100</v>
      </c>
    </row>
    <row r="37" spans="1:9" ht="12.75">
      <c r="A37" s="49"/>
      <c r="B37" s="832" t="s">
        <v>1013</v>
      </c>
      <c r="C37" s="835"/>
      <c r="D37" s="835"/>
      <c r="E37" s="836"/>
      <c r="F37" s="178">
        <v>0</v>
      </c>
      <c r="G37" s="178">
        <v>556410</v>
      </c>
      <c r="H37" s="178">
        <v>556410</v>
      </c>
      <c r="I37" s="344">
        <f t="shared" si="0"/>
        <v>100</v>
      </c>
    </row>
    <row r="38" spans="1:9" ht="12.75">
      <c r="A38" s="49" t="s">
        <v>742</v>
      </c>
      <c r="B38" s="841" t="s">
        <v>743</v>
      </c>
      <c r="C38" s="841"/>
      <c r="D38" s="841"/>
      <c r="E38" s="841"/>
      <c r="F38" s="180">
        <f>SUM(F39:F52)</f>
        <v>555</v>
      </c>
      <c r="G38" s="180">
        <f>SUM(G39:G52)</f>
        <v>60134</v>
      </c>
      <c r="H38" s="180">
        <f>SUM(H39:H52)</f>
        <v>60134</v>
      </c>
      <c r="I38" s="349">
        <f t="shared" si="0"/>
        <v>100</v>
      </c>
    </row>
    <row r="39" spans="1:9" ht="12.75">
      <c r="A39" s="49"/>
      <c r="B39" s="832" t="s">
        <v>997</v>
      </c>
      <c r="C39" s="835"/>
      <c r="D39" s="835"/>
      <c r="E39" s="836"/>
      <c r="F39" s="178">
        <v>555</v>
      </c>
      <c r="G39" s="178">
        <v>571</v>
      </c>
      <c r="H39" s="178">
        <v>571</v>
      </c>
      <c r="I39" s="344">
        <f t="shared" si="0"/>
        <v>100</v>
      </c>
    </row>
    <row r="40" spans="1:9" ht="12.75" customHeight="1" hidden="1">
      <c r="A40" s="49"/>
      <c r="B40" s="832"/>
      <c r="C40" s="835"/>
      <c r="D40" s="835"/>
      <c r="E40" s="836"/>
      <c r="F40" s="178"/>
      <c r="G40" s="178"/>
      <c r="H40" s="178"/>
      <c r="I40" s="349" t="e">
        <f t="shared" si="0"/>
        <v>#DIV/0!</v>
      </c>
    </row>
    <row r="41" spans="1:9" ht="12.75" customHeight="1">
      <c r="A41" s="49"/>
      <c r="B41" s="832" t="s">
        <v>998</v>
      </c>
      <c r="C41" s="837"/>
      <c r="D41" s="837"/>
      <c r="E41" s="834"/>
      <c r="F41" s="178">
        <v>0</v>
      </c>
      <c r="G41" s="178">
        <v>2160</v>
      </c>
      <c r="H41" s="178">
        <v>2160</v>
      </c>
      <c r="I41" s="344">
        <f t="shared" si="0"/>
        <v>100</v>
      </c>
    </row>
    <row r="42" spans="1:9" ht="12.75" customHeight="1">
      <c r="A42" s="49"/>
      <c r="B42" s="832" t="s">
        <v>996</v>
      </c>
      <c r="C42" s="837"/>
      <c r="D42" s="837"/>
      <c r="E42" s="834"/>
      <c r="F42" s="178">
        <v>0</v>
      </c>
      <c r="G42" s="178">
        <v>203</v>
      </c>
      <c r="H42" s="178">
        <v>203</v>
      </c>
      <c r="I42" s="344">
        <f t="shared" si="0"/>
        <v>100</v>
      </c>
    </row>
    <row r="43" spans="1:9" ht="12.75" customHeight="1">
      <c r="A43" s="49"/>
      <c r="B43" s="832" t="s">
        <v>1037</v>
      </c>
      <c r="C43" s="833"/>
      <c r="D43" s="833"/>
      <c r="E43" s="834"/>
      <c r="F43" s="178">
        <v>0</v>
      </c>
      <c r="G43" s="178">
        <v>509</v>
      </c>
      <c r="H43" s="178">
        <v>509</v>
      </c>
      <c r="I43" s="344">
        <f t="shared" si="0"/>
        <v>100</v>
      </c>
    </row>
    <row r="44" spans="1:9" ht="12.75" customHeight="1">
      <c r="A44" s="49"/>
      <c r="B44" s="832" t="s">
        <v>1038</v>
      </c>
      <c r="C44" s="833"/>
      <c r="D44" s="833"/>
      <c r="E44" s="834"/>
      <c r="F44" s="178">
        <v>0</v>
      </c>
      <c r="G44" s="178">
        <v>8347</v>
      </c>
      <c r="H44" s="178">
        <v>8347</v>
      </c>
      <c r="I44" s="344">
        <f t="shared" si="0"/>
        <v>100</v>
      </c>
    </row>
    <row r="45" spans="1:9" ht="12.75" customHeight="1">
      <c r="A45" s="49"/>
      <c r="B45" s="832" t="s">
        <v>999</v>
      </c>
      <c r="C45" s="833"/>
      <c r="D45" s="833"/>
      <c r="E45" s="834"/>
      <c r="F45" s="178">
        <v>0</v>
      </c>
      <c r="G45" s="178">
        <v>2318</v>
      </c>
      <c r="H45" s="178">
        <v>2318</v>
      </c>
      <c r="I45" s="344">
        <f t="shared" si="0"/>
        <v>100</v>
      </c>
    </row>
    <row r="46" spans="1:9" ht="12.75" customHeight="1">
      <c r="A46" s="49"/>
      <c r="B46" s="832" t="s">
        <v>1039</v>
      </c>
      <c r="C46" s="833"/>
      <c r="D46" s="833"/>
      <c r="E46" s="834"/>
      <c r="F46" s="178">
        <v>0</v>
      </c>
      <c r="G46" s="178">
        <v>26844</v>
      </c>
      <c r="H46" s="178">
        <v>26844</v>
      </c>
      <c r="I46" s="344">
        <f t="shared" si="0"/>
        <v>100</v>
      </c>
    </row>
    <row r="47" spans="1:9" ht="12.75" customHeight="1">
      <c r="A47" s="49"/>
      <c r="B47" s="832" t="s">
        <v>22</v>
      </c>
      <c r="C47" s="833"/>
      <c r="D47" s="833"/>
      <c r="E47" s="834"/>
      <c r="F47" s="178">
        <v>0</v>
      </c>
      <c r="G47" s="178">
        <v>11927</v>
      </c>
      <c r="H47" s="178">
        <v>11927</v>
      </c>
      <c r="I47" s="344">
        <f t="shared" si="0"/>
        <v>100</v>
      </c>
    </row>
    <row r="48" spans="1:9" ht="12.75" customHeight="1">
      <c r="A48" s="49"/>
      <c r="B48" s="832" t="s">
        <v>1041</v>
      </c>
      <c r="C48" s="833"/>
      <c r="D48" s="833"/>
      <c r="E48" s="834"/>
      <c r="F48" s="178">
        <v>0</v>
      </c>
      <c r="G48" s="178">
        <v>250</v>
      </c>
      <c r="H48" s="178">
        <v>250</v>
      </c>
      <c r="I48" s="344">
        <f t="shared" si="0"/>
        <v>100</v>
      </c>
    </row>
    <row r="49" spans="1:9" ht="12.75" customHeight="1">
      <c r="A49" s="49"/>
      <c r="B49" s="832" t="s">
        <v>23</v>
      </c>
      <c r="C49" s="833"/>
      <c r="D49" s="833"/>
      <c r="E49" s="834"/>
      <c r="F49" s="178">
        <v>0</v>
      </c>
      <c r="G49" s="178">
        <v>418</v>
      </c>
      <c r="H49" s="178">
        <v>418</v>
      </c>
      <c r="I49" s="344">
        <f t="shared" si="0"/>
        <v>100</v>
      </c>
    </row>
    <row r="50" spans="1:9" ht="12.75" customHeight="1">
      <c r="A50" s="49"/>
      <c r="B50" s="832" t="s">
        <v>16</v>
      </c>
      <c r="C50" s="833"/>
      <c r="D50" s="833"/>
      <c r="E50" s="834"/>
      <c r="F50" s="178">
        <v>0</v>
      </c>
      <c r="G50" s="178">
        <v>286</v>
      </c>
      <c r="H50" s="178">
        <v>286</v>
      </c>
      <c r="I50" s="344">
        <f t="shared" si="0"/>
        <v>100</v>
      </c>
    </row>
    <row r="51" spans="1:9" ht="12.75" customHeight="1">
      <c r="A51" s="49"/>
      <c r="B51" s="832" t="s">
        <v>694</v>
      </c>
      <c r="C51" s="833"/>
      <c r="D51" s="833"/>
      <c r="E51" s="834"/>
      <c r="F51" s="178">
        <v>0</v>
      </c>
      <c r="G51" s="178">
        <v>4144</v>
      </c>
      <c r="H51" s="178">
        <v>4144</v>
      </c>
      <c r="I51" s="344">
        <f t="shared" si="0"/>
        <v>100</v>
      </c>
    </row>
    <row r="52" spans="1:9" ht="12.75" customHeight="1">
      <c r="A52" s="49"/>
      <c r="B52" s="832" t="s">
        <v>14</v>
      </c>
      <c r="C52" s="837"/>
      <c r="D52" s="837"/>
      <c r="E52" s="834"/>
      <c r="F52" s="178">
        <v>0</v>
      </c>
      <c r="G52" s="178">
        <v>2157</v>
      </c>
      <c r="H52" s="178">
        <v>2157</v>
      </c>
      <c r="I52" s="344">
        <f t="shared" si="0"/>
        <v>100</v>
      </c>
    </row>
    <row r="53" spans="1:9" ht="12.75">
      <c r="A53" s="49" t="s">
        <v>744</v>
      </c>
      <c r="B53" s="841" t="s">
        <v>951</v>
      </c>
      <c r="C53" s="841"/>
      <c r="D53" s="841"/>
      <c r="E53" s="841"/>
      <c r="F53" s="180">
        <v>0</v>
      </c>
      <c r="G53" s="180">
        <v>104997</v>
      </c>
      <c r="H53" s="180">
        <v>104997</v>
      </c>
      <c r="I53" s="349">
        <f t="shared" si="0"/>
        <v>100</v>
      </c>
    </row>
    <row r="54" spans="1:9" ht="12.75">
      <c r="A54" s="53" t="s">
        <v>11</v>
      </c>
      <c r="B54" s="832" t="s">
        <v>10</v>
      </c>
      <c r="C54" s="833"/>
      <c r="D54" s="833"/>
      <c r="E54" s="834"/>
      <c r="F54" s="175">
        <v>0</v>
      </c>
      <c r="G54" s="175">
        <v>8000</v>
      </c>
      <c r="H54" s="175">
        <v>8000</v>
      </c>
      <c r="I54" s="349">
        <f t="shared" si="0"/>
        <v>100</v>
      </c>
    </row>
    <row r="55" spans="1:9" ht="14.25" customHeight="1">
      <c r="A55" s="53" t="s">
        <v>747</v>
      </c>
      <c r="B55" s="832" t="s">
        <v>746</v>
      </c>
      <c r="C55" s="861"/>
      <c r="D55" s="861"/>
      <c r="E55" s="862"/>
      <c r="F55" s="175">
        <v>0</v>
      </c>
      <c r="G55" s="175">
        <v>0</v>
      </c>
      <c r="H55" s="175">
        <v>0</v>
      </c>
      <c r="I55" s="349">
        <v>0</v>
      </c>
    </row>
    <row r="56" spans="1:9" ht="15" customHeight="1">
      <c r="A56" s="49" t="s">
        <v>750</v>
      </c>
      <c r="B56" s="832" t="s">
        <v>748</v>
      </c>
      <c r="C56" s="861"/>
      <c r="D56" s="861"/>
      <c r="E56" s="862"/>
      <c r="F56" s="175">
        <f>SUM(F57:F58)</f>
        <v>90320</v>
      </c>
      <c r="G56" s="175">
        <f>G57+G58</f>
        <v>106808</v>
      </c>
      <c r="H56" s="175">
        <f>H57+H58</f>
        <v>106808</v>
      </c>
      <c r="I56" s="349">
        <f t="shared" si="0"/>
        <v>100</v>
      </c>
    </row>
    <row r="57" spans="1:9" ht="12.75" customHeight="1">
      <c r="A57" s="49"/>
      <c r="B57" s="832" t="s">
        <v>1014</v>
      </c>
      <c r="C57" s="835"/>
      <c r="D57" s="835"/>
      <c r="E57" s="836"/>
      <c r="F57" s="178">
        <v>7544</v>
      </c>
      <c r="G57" s="178">
        <v>7538</v>
      </c>
      <c r="H57" s="178">
        <v>7538</v>
      </c>
      <c r="I57" s="344">
        <f t="shared" si="0"/>
        <v>100</v>
      </c>
    </row>
    <row r="58" spans="1:9" ht="13.5" customHeight="1">
      <c r="A58" s="49"/>
      <c r="B58" s="832" t="s">
        <v>1015</v>
      </c>
      <c r="C58" s="835"/>
      <c r="D58" s="835"/>
      <c r="E58" s="836"/>
      <c r="F58" s="178">
        <v>82776</v>
      </c>
      <c r="G58" s="178">
        <v>99270</v>
      </c>
      <c r="H58" s="178">
        <v>99270</v>
      </c>
      <c r="I58" s="344">
        <f t="shared" si="0"/>
        <v>100</v>
      </c>
    </row>
    <row r="59" spans="1:9" ht="13.5" customHeight="1">
      <c r="A59" s="49"/>
      <c r="B59" s="832" t="s">
        <v>1016</v>
      </c>
      <c r="C59" s="835"/>
      <c r="D59" s="835"/>
      <c r="E59" s="836"/>
      <c r="F59" s="178">
        <v>28816</v>
      </c>
      <c r="G59" s="178">
        <v>37065</v>
      </c>
      <c r="H59" s="178">
        <v>36761</v>
      </c>
      <c r="I59" s="344">
        <f t="shared" si="0"/>
        <v>99.17981923647646</v>
      </c>
    </row>
    <row r="60" spans="1:9" ht="14.25" customHeight="1">
      <c r="A60" s="49"/>
      <c r="B60" s="832" t="s">
        <v>1017</v>
      </c>
      <c r="C60" s="835"/>
      <c r="D60" s="835"/>
      <c r="E60" s="836"/>
      <c r="F60" s="178">
        <v>649</v>
      </c>
      <c r="G60" s="178">
        <v>649</v>
      </c>
      <c r="H60" s="178">
        <v>649</v>
      </c>
      <c r="I60" s="344">
        <f t="shared" si="0"/>
        <v>100</v>
      </c>
    </row>
    <row r="61" spans="1:9" ht="14.25" customHeight="1" thickBot="1">
      <c r="A61" s="54" t="s">
        <v>695</v>
      </c>
      <c r="B61" s="838" t="s">
        <v>696</v>
      </c>
      <c r="C61" s="990"/>
      <c r="D61" s="990"/>
      <c r="E61" s="991"/>
      <c r="F61" s="673">
        <v>0</v>
      </c>
      <c r="G61" s="674">
        <v>10000</v>
      </c>
      <c r="H61" s="674">
        <v>10000</v>
      </c>
      <c r="I61" s="449">
        <f t="shared" si="0"/>
        <v>100</v>
      </c>
    </row>
    <row r="62" spans="1:9" ht="14.25" customHeight="1" thickTop="1">
      <c r="A62" s="55"/>
      <c r="B62" s="48"/>
      <c r="C62" s="48"/>
      <c r="D62" s="48"/>
      <c r="E62" s="48"/>
      <c r="F62" s="451"/>
      <c r="G62" s="451"/>
      <c r="H62" s="451"/>
      <c r="I62" s="452"/>
    </row>
    <row r="63" spans="1:9" ht="14.25" customHeight="1">
      <c r="A63" s="55"/>
      <c r="B63" s="48"/>
      <c r="C63" s="48"/>
      <c r="D63" s="48"/>
      <c r="E63" s="48"/>
      <c r="F63" s="451"/>
      <c r="G63" s="451"/>
      <c r="H63" s="451"/>
      <c r="I63" s="452"/>
    </row>
    <row r="64" spans="1:9" ht="14.25" customHeight="1">
      <c r="A64" s="55"/>
      <c r="B64" s="48"/>
      <c r="C64" s="48"/>
      <c r="D64" s="48"/>
      <c r="E64" s="48"/>
      <c r="F64" s="451"/>
      <c r="G64" s="451"/>
      <c r="H64" s="451"/>
      <c r="I64" s="452"/>
    </row>
    <row r="65" spans="1:9" ht="14.25" customHeight="1">
      <c r="A65" s="55"/>
      <c r="B65" s="48"/>
      <c r="C65" s="48"/>
      <c r="D65" s="48"/>
      <c r="E65" s="48"/>
      <c r="F65" s="451"/>
      <c r="G65" s="451"/>
      <c r="H65" s="451"/>
      <c r="I65" s="452"/>
    </row>
    <row r="66" spans="1:9" ht="15" customHeight="1">
      <c r="A66" s="55"/>
      <c r="B66" s="48"/>
      <c r="C66" s="48"/>
      <c r="D66" s="48"/>
      <c r="E66" s="48"/>
      <c r="F66" s="992" t="s">
        <v>1020</v>
      </c>
      <c r="G66" s="829"/>
      <c r="H66" s="829"/>
      <c r="I66" s="829"/>
    </row>
    <row r="67" spans="1:9" ht="15" customHeight="1">
      <c r="A67" s="55"/>
      <c r="B67" s="48"/>
      <c r="C67" s="48"/>
      <c r="D67" s="48"/>
      <c r="E67" s="48"/>
      <c r="F67" s="485"/>
      <c r="G67" s="453"/>
      <c r="H67" s="453"/>
      <c r="I67" s="453"/>
    </row>
    <row r="68" spans="1:9" ht="15" customHeight="1">
      <c r="A68" s="55"/>
      <c r="B68" s="48"/>
      <c r="C68" s="48"/>
      <c r="D68" s="48"/>
      <c r="E68" s="48"/>
      <c r="F68" s="485"/>
      <c r="G68" s="453"/>
      <c r="H68" s="453"/>
      <c r="I68" s="453"/>
    </row>
    <row r="69" spans="1:9" ht="15" customHeight="1">
      <c r="A69" s="55"/>
      <c r="B69" s="48"/>
      <c r="C69" s="48"/>
      <c r="D69" s="48"/>
      <c r="E69" s="48"/>
      <c r="F69" s="485"/>
      <c r="G69" s="453"/>
      <c r="H69" s="453"/>
      <c r="I69" s="453"/>
    </row>
    <row r="70" spans="1:9" ht="14.25" customHeight="1" thickBot="1">
      <c r="A70" s="56"/>
      <c r="B70" s="48"/>
      <c r="C70" s="48"/>
      <c r="D70" s="48"/>
      <c r="E70" s="48"/>
      <c r="F70" s="172"/>
      <c r="G70" s="172"/>
      <c r="H70" s="172"/>
      <c r="I70" s="172" t="s">
        <v>957</v>
      </c>
    </row>
    <row r="71" spans="1:9" ht="14.25" customHeight="1" thickTop="1">
      <c r="A71" s="869" t="s">
        <v>720</v>
      </c>
      <c r="B71" s="871" t="s">
        <v>721</v>
      </c>
      <c r="C71" s="871"/>
      <c r="D71" s="871"/>
      <c r="E71" s="871"/>
      <c r="F71" s="864" t="s">
        <v>1035</v>
      </c>
      <c r="G71" s="864" t="s">
        <v>717</v>
      </c>
      <c r="H71" s="864" t="s">
        <v>718</v>
      </c>
      <c r="I71" s="866" t="s">
        <v>949</v>
      </c>
    </row>
    <row r="72" spans="1:9" ht="14.25" customHeight="1">
      <c r="A72" s="870"/>
      <c r="B72" s="872"/>
      <c r="C72" s="872"/>
      <c r="D72" s="872"/>
      <c r="E72" s="872"/>
      <c r="F72" s="899"/>
      <c r="G72" s="865"/>
      <c r="H72" s="865"/>
      <c r="I72" s="867"/>
    </row>
    <row r="73" spans="1:9" ht="12.75">
      <c r="A73" s="49"/>
      <c r="B73" s="896" t="s">
        <v>751</v>
      </c>
      <c r="C73" s="897"/>
      <c r="D73" s="897"/>
      <c r="E73" s="898"/>
      <c r="F73" s="185"/>
      <c r="G73" s="185"/>
      <c r="H73" s="185"/>
      <c r="I73" s="341"/>
    </row>
    <row r="74" spans="1:9" ht="12.75" customHeight="1">
      <c r="A74" s="52" t="s">
        <v>752</v>
      </c>
      <c r="B74" s="878" t="s">
        <v>753</v>
      </c>
      <c r="C74" s="879"/>
      <c r="D74" s="879"/>
      <c r="E74" s="880"/>
      <c r="F74" s="190">
        <v>14300</v>
      </c>
      <c r="G74" s="190">
        <v>14300</v>
      </c>
      <c r="H74" s="190">
        <v>3030</v>
      </c>
      <c r="I74" s="342">
        <f>H74/G74*100</f>
        <v>21.188811188811187</v>
      </c>
    </row>
    <row r="75" spans="1:9" ht="12.75">
      <c r="A75" s="49" t="s">
        <v>754</v>
      </c>
      <c r="B75" s="841" t="s">
        <v>755</v>
      </c>
      <c r="C75" s="841"/>
      <c r="D75" s="841"/>
      <c r="E75" s="841"/>
      <c r="F75" s="177">
        <f>SUM(F76)</f>
        <v>2397</v>
      </c>
      <c r="G75" s="177">
        <v>7135</v>
      </c>
      <c r="H75" s="177">
        <v>7135</v>
      </c>
      <c r="I75" s="343">
        <f>H75/G75*100</f>
        <v>100</v>
      </c>
    </row>
    <row r="76" spans="1:9" ht="12.75">
      <c r="A76" s="49"/>
      <c r="B76" s="832" t="s">
        <v>756</v>
      </c>
      <c r="C76" s="835"/>
      <c r="D76" s="835"/>
      <c r="E76" s="835"/>
      <c r="F76" s="184">
        <v>2397</v>
      </c>
      <c r="G76" s="184">
        <v>7135</v>
      </c>
      <c r="H76" s="184">
        <v>7135</v>
      </c>
      <c r="I76" s="344">
        <f>H76/G76*100</f>
        <v>100</v>
      </c>
    </row>
    <row r="77" spans="1:9" ht="12.75">
      <c r="A77" s="50" t="s">
        <v>757</v>
      </c>
      <c r="B77" s="842" t="s">
        <v>758</v>
      </c>
      <c r="C77" s="843"/>
      <c r="D77" s="843"/>
      <c r="E77" s="843"/>
      <c r="F77" s="191">
        <v>0</v>
      </c>
      <c r="G77" s="191">
        <v>0</v>
      </c>
      <c r="H77" s="191">
        <v>0</v>
      </c>
      <c r="I77" s="345">
        <v>0</v>
      </c>
    </row>
    <row r="78" spans="1:9" ht="12.75">
      <c r="A78" s="50"/>
      <c r="B78" s="844" t="s">
        <v>759</v>
      </c>
      <c r="C78" s="844"/>
      <c r="D78" s="844"/>
      <c r="E78" s="844"/>
      <c r="F78" s="186"/>
      <c r="G78" s="185"/>
      <c r="H78" s="185"/>
      <c r="I78" s="342"/>
    </row>
    <row r="79" spans="1:9" ht="12.75" customHeight="1">
      <c r="A79" s="52" t="s">
        <v>760</v>
      </c>
      <c r="B79" s="845" t="s">
        <v>761</v>
      </c>
      <c r="C79" s="845"/>
      <c r="D79" s="845"/>
      <c r="E79" s="845"/>
      <c r="F79" s="176">
        <f>SUM(F80:F84)</f>
        <v>4038</v>
      </c>
      <c r="G79" s="176">
        <f>SUM(G80:G84)</f>
        <v>2193</v>
      </c>
      <c r="H79" s="176">
        <f>SUM(H80:H84)</f>
        <v>2193</v>
      </c>
      <c r="I79" s="342">
        <f aca="true" t="shared" si="1" ref="I79:I84">H79/G79*100</f>
        <v>100</v>
      </c>
    </row>
    <row r="80" spans="1:9" ht="12.75" customHeight="1">
      <c r="A80" s="49"/>
      <c r="B80" s="832" t="s">
        <v>930</v>
      </c>
      <c r="C80" s="835"/>
      <c r="D80" s="835"/>
      <c r="E80" s="836"/>
      <c r="F80" s="178">
        <v>3900</v>
      </c>
      <c r="G80" s="178">
        <v>1572</v>
      </c>
      <c r="H80" s="178">
        <v>1572</v>
      </c>
      <c r="I80" s="344">
        <f t="shared" si="1"/>
        <v>100</v>
      </c>
    </row>
    <row r="81" spans="1:9" ht="12.75" customHeight="1">
      <c r="A81" s="49"/>
      <c r="B81" s="832" t="s">
        <v>1034</v>
      </c>
      <c r="C81" s="835"/>
      <c r="D81" s="835"/>
      <c r="E81" s="836"/>
      <c r="F81" s="178">
        <v>0</v>
      </c>
      <c r="G81" s="178">
        <v>7</v>
      </c>
      <c r="H81" s="178">
        <v>7</v>
      </c>
      <c r="I81" s="344">
        <f t="shared" si="1"/>
        <v>100</v>
      </c>
    </row>
    <row r="82" spans="1:9" ht="12.75" customHeight="1">
      <c r="A82" s="49"/>
      <c r="B82" s="832" t="s">
        <v>1042</v>
      </c>
      <c r="C82" s="833"/>
      <c r="D82" s="833"/>
      <c r="E82" s="834"/>
      <c r="F82" s="178">
        <v>0</v>
      </c>
      <c r="G82" s="178">
        <v>414</v>
      </c>
      <c r="H82" s="178">
        <v>414</v>
      </c>
      <c r="I82" s="344">
        <f t="shared" si="1"/>
        <v>100</v>
      </c>
    </row>
    <row r="83" spans="1:9" ht="12.75" customHeight="1">
      <c r="A83" s="49"/>
      <c r="B83" s="832" t="s">
        <v>712</v>
      </c>
      <c r="C83" s="833"/>
      <c r="D83" s="833"/>
      <c r="E83" s="834"/>
      <c r="F83" s="178">
        <v>0</v>
      </c>
      <c r="G83" s="178">
        <v>62</v>
      </c>
      <c r="H83" s="178">
        <v>62</v>
      </c>
      <c r="I83" s="344">
        <f t="shared" si="1"/>
        <v>100</v>
      </c>
    </row>
    <row r="84" spans="1:9" ht="12.75" customHeight="1">
      <c r="A84" s="49"/>
      <c r="B84" s="832" t="s">
        <v>1043</v>
      </c>
      <c r="C84" s="833"/>
      <c r="D84" s="833"/>
      <c r="E84" s="834"/>
      <c r="F84" s="178">
        <v>138</v>
      </c>
      <c r="G84" s="178">
        <v>138</v>
      </c>
      <c r="H84" s="178">
        <v>138</v>
      </c>
      <c r="I84" s="344">
        <f t="shared" si="1"/>
        <v>100</v>
      </c>
    </row>
    <row r="85" spans="1:9" ht="12.75" customHeight="1">
      <c r="A85" s="49" t="s">
        <v>765</v>
      </c>
      <c r="B85" s="832" t="s">
        <v>903</v>
      </c>
      <c r="C85" s="835"/>
      <c r="D85" s="835"/>
      <c r="E85" s="836"/>
      <c r="F85" s="193">
        <f>SUM(F86:F110)</f>
        <v>17908</v>
      </c>
      <c r="G85" s="193">
        <f>SUM(G86:G110)</f>
        <v>71336</v>
      </c>
      <c r="H85" s="193">
        <f>SUM(H86:H110)</f>
        <v>69015</v>
      </c>
      <c r="I85" s="343">
        <f aca="true" t="shared" si="2" ref="I85:I110">H85/G85*100</f>
        <v>96.74638331277336</v>
      </c>
    </row>
    <row r="86" spans="1:9" ht="12.75">
      <c r="A86" s="49"/>
      <c r="B86" s="841" t="s">
        <v>762</v>
      </c>
      <c r="C86" s="841"/>
      <c r="D86" s="841"/>
      <c r="E86" s="841"/>
      <c r="F86" s="184">
        <v>8055</v>
      </c>
      <c r="G86" s="184">
        <v>10124</v>
      </c>
      <c r="H86" s="184">
        <v>10124</v>
      </c>
      <c r="I86" s="344">
        <f t="shared" si="2"/>
        <v>100</v>
      </c>
    </row>
    <row r="87" spans="1:9" ht="12.75">
      <c r="A87" s="49"/>
      <c r="B87" s="832" t="s">
        <v>763</v>
      </c>
      <c r="C87" s="835"/>
      <c r="D87" s="835"/>
      <c r="E87" s="836"/>
      <c r="F87" s="178">
        <v>2400</v>
      </c>
      <c r="G87" s="178">
        <v>3343</v>
      </c>
      <c r="H87" s="178">
        <v>3368</v>
      </c>
      <c r="I87" s="344">
        <f t="shared" si="2"/>
        <v>100.74783128926114</v>
      </c>
    </row>
    <row r="88" spans="1:9" ht="12.75">
      <c r="A88" s="49"/>
      <c r="B88" s="832" t="s">
        <v>764</v>
      </c>
      <c r="C88" s="835"/>
      <c r="D88" s="835"/>
      <c r="E88" s="836"/>
      <c r="F88" s="178">
        <v>700</v>
      </c>
      <c r="G88" s="178">
        <v>394</v>
      </c>
      <c r="H88" s="178">
        <v>383</v>
      </c>
      <c r="I88" s="344">
        <f t="shared" si="2"/>
        <v>97.20812182741116</v>
      </c>
    </row>
    <row r="89" spans="1:9" ht="12.75">
      <c r="A89" s="49"/>
      <c r="B89" s="832" t="s">
        <v>24</v>
      </c>
      <c r="C89" s="835"/>
      <c r="D89" s="835"/>
      <c r="E89" s="836"/>
      <c r="F89" s="178">
        <v>598</v>
      </c>
      <c r="G89" s="178">
        <v>3705</v>
      </c>
      <c r="H89" s="178">
        <v>3703</v>
      </c>
      <c r="I89" s="344">
        <f t="shared" si="2"/>
        <v>99.94601889338732</v>
      </c>
    </row>
    <row r="90" spans="1:9" ht="12.75">
      <c r="A90" s="49"/>
      <c r="B90" s="832" t="s">
        <v>25</v>
      </c>
      <c r="C90" s="835"/>
      <c r="D90" s="835"/>
      <c r="E90" s="836"/>
      <c r="F90" s="178">
        <v>0</v>
      </c>
      <c r="G90" s="178">
        <v>2165</v>
      </c>
      <c r="H90" s="178">
        <v>2165</v>
      </c>
      <c r="I90" s="344">
        <f t="shared" si="2"/>
        <v>100</v>
      </c>
    </row>
    <row r="91" spans="1:9" ht="12.75">
      <c r="A91" s="49"/>
      <c r="B91" s="832" t="s">
        <v>1045</v>
      </c>
      <c r="C91" s="833"/>
      <c r="D91" s="833"/>
      <c r="E91" s="834"/>
      <c r="F91" s="178">
        <v>0</v>
      </c>
      <c r="G91" s="178">
        <v>2130</v>
      </c>
      <c r="H91" s="178">
        <v>2130</v>
      </c>
      <c r="I91" s="344">
        <f t="shared" si="2"/>
        <v>100</v>
      </c>
    </row>
    <row r="92" spans="1:9" ht="12.75">
      <c r="A92" s="49"/>
      <c r="B92" s="832" t="s">
        <v>1001</v>
      </c>
      <c r="C92" s="835"/>
      <c r="D92" s="835"/>
      <c r="E92" s="836"/>
      <c r="F92" s="178">
        <v>0</v>
      </c>
      <c r="G92" s="178">
        <v>850</v>
      </c>
      <c r="H92" s="178">
        <v>850</v>
      </c>
      <c r="I92" s="344">
        <f t="shared" si="2"/>
        <v>100</v>
      </c>
    </row>
    <row r="93" spans="1:9" ht="12.75">
      <c r="A93" s="49"/>
      <c r="B93" s="832" t="s">
        <v>938</v>
      </c>
      <c r="C93" s="835"/>
      <c r="D93" s="835"/>
      <c r="E93" s="836"/>
      <c r="F93" s="178">
        <v>0</v>
      </c>
      <c r="G93" s="178">
        <v>12738</v>
      </c>
      <c r="H93" s="178">
        <v>12738</v>
      </c>
      <c r="I93" s="344">
        <f t="shared" si="2"/>
        <v>100</v>
      </c>
    </row>
    <row r="94" spans="1:9" ht="12.75">
      <c r="A94" s="49"/>
      <c r="B94" s="832" t="s">
        <v>26</v>
      </c>
      <c r="C94" s="833"/>
      <c r="D94" s="833"/>
      <c r="E94" s="834"/>
      <c r="F94" s="178">
        <v>0</v>
      </c>
      <c r="G94" s="178">
        <v>2755</v>
      </c>
      <c r="H94" s="178">
        <v>2755</v>
      </c>
      <c r="I94" s="344">
        <f t="shared" si="2"/>
        <v>100</v>
      </c>
    </row>
    <row r="95" spans="1:9" ht="12.75">
      <c r="A95" s="49"/>
      <c r="B95" s="832" t="s">
        <v>993</v>
      </c>
      <c r="C95" s="835"/>
      <c r="D95" s="835"/>
      <c r="E95" s="836"/>
      <c r="F95" s="178">
        <v>5600</v>
      </c>
      <c r="G95" s="178">
        <v>6200</v>
      </c>
      <c r="H95" s="178">
        <v>6200</v>
      </c>
      <c r="I95" s="344">
        <f t="shared" si="2"/>
        <v>100</v>
      </c>
    </row>
    <row r="96" spans="1:9" ht="12.75">
      <c r="A96" s="49"/>
      <c r="B96" s="832" t="s">
        <v>1046</v>
      </c>
      <c r="C96" s="837"/>
      <c r="D96" s="837"/>
      <c r="E96" s="834"/>
      <c r="F96" s="178">
        <v>0</v>
      </c>
      <c r="G96" s="178">
        <v>438</v>
      </c>
      <c r="H96" s="178">
        <v>438</v>
      </c>
      <c r="I96" s="344">
        <f t="shared" si="2"/>
        <v>100</v>
      </c>
    </row>
    <row r="97" spans="1:9" ht="12.75">
      <c r="A97" s="49"/>
      <c r="B97" s="832" t="s">
        <v>27</v>
      </c>
      <c r="C97" s="837"/>
      <c r="D97" s="837"/>
      <c r="E97" s="834"/>
      <c r="F97" s="178">
        <v>0</v>
      </c>
      <c r="G97" s="178">
        <v>1239</v>
      </c>
      <c r="H97" s="178">
        <v>1239</v>
      </c>
      <c r="I97" s="344">
        <f t="shared" si="2"/>
        <v>100</v>
      </c>
    </row>
    <row r="98" spans="1:9" ht="12.75">
      <c r="A98" s="49"/>
      <c r="B98" s="832" t="s">
        <v>1047</v>
      </c>
      <c r="C98" s="833"/>
      <c r="D98" s="833"/>
      <c r="E98" s="834"/>
      <c r="F98" s="178">
        <v>0</v>
      </c>
      <c r="G98" s="178">
        <v>855</v>
      </c>
      <c r="H98" s="178">
        <v>855</v>
      </c>
      <c r="I98" s="344">
        <f t="shared" si="2"/>
        <v>100</v>
      </c>
    </row>
    <row r="99" spans="1:9" ht="12.75">
      <c r="A99" s="49"/>
      <c r="B99" s="832" t="s">
        <v>1048</v>
      </c>
      <c r="C99" s="833"/>
      <c r="D99" s="833"/>
      <c r="E99" s="834"/>
      <c r="F99" s="178">
        <v>0</v>
      </c>
      <c r="G99" s="178">
        <v>82</v>
      </c>
      <c r="H99" s="178">
        <v>82</v>
      </c>
      <c r="I99" s="344">
        <f t="shared" si="2"/>
        <v>100</v>
      </c>
    </row>
    <row r="100" spans="1:9" ht="12.75">
      <c r="A100" s="49"/>
      <c r="B100" s="832" t="s">
        <v>9</v>
      </c>
      <c r="C100" s="833"/>
      <c r="D100" s="833"/>
      <c r="E100" s="834"/>
      <c r="F100" s="178">
        <v>0</v>
      </c>
      <c r="G100" s="178">
        <v>19947</v>
      </c>
      <c r="H100" s="178">
        <v>17094</v>
      </c>
      <c r="I100" s="344">
        <f t="shared" si="2"/>
        <v>85.69709730786585</v>
      </c>
    </row>
    <row r="101" spans="1:9" ht="12.75">
      <c r="A101" s="49"/>
      <c r="B101" s="832" t="s">
        <v>698</v>
      </c>
      <c r="C101" s="833"/>
      <c r="D101" s="833"/>
      <c r="E101" s="834"/>
      <c r="F101" s="178">
        <v>0</v>
      </c>
      <c r="G101" s="178">
        <v>25</v>
      </c>
      <c r="H101" s="178">
        <v>25</v>
      </c>
      <c r="I101" s="344">
        <f t="shared" si="2"/>
        <v>100</v>
      </c>
    </row>
    <row r="102" spans="1:9" ht="12.75">
      <c r="A102" s="49"/>
      <c r="B102" s="832" t="s">
        <v>30</v>
      </c>
      <c r="C102" s="833"/>
      <c r="D102" s="833"/>
      <c r="E102" s="834"/>
      <c r="F102" s="178">
        <v>0</v>
      </c>
      <c r="G102" s="178">
        <v>0</v>
      </c>
      <c r="H102" s="178">
        <v>627</v>
      </c>
      <c r="I102" s="344">
        <v>0</v>
      </c>
    </row>
    <row r="103" spans="1:9" ht="12.75">
      <c r="A103" s="49"/>
      <c r="B103" s="832" t="s">
        <v>713</v>
      </c>
      <c r="C103" s="833"/>
      <c r="D103" s="833"/>
      <c r="E103" s="834"/>
      <c r="F103" s="178">
        <v>0</v>
      </c>
      <c r="G103" s="178">
        <v>508</v>
      </c>
      <c r="H103" s="178">
        <v>508</v>
      </c>
      <c r="I103" s="344">
        <f t="shared" si="2"/>
        <v>100</v>
      </c>
    </row>
    <row r="104" spans="1:9" ht="12.75">
      <c r="A104" s="49"/>
      <c r="B104" s="832" t="s">
        <v>704</v>
      </c>
      <c r="C104" s="833"/>
      <c r="D104" s="833"/>
      <c r="E104" s="834"/>
      <c r="F104" s="178">
        <v>0</v>
      </c>
      <c r="G104" s="178">
        <v>855</v>
      </c>
      <c r="H104" s="178">
        <v>855</v>
      </c>
      <c r="I104" s="344">
        <f t="shared" si="2"/>
        <v>100</v>
      </c>
    </row>
    <row r="105" spans="1:9" ht="12.75">
      <c r="A105" s="49"/>
      <c r="B105" s="832" t="s">
        <v>28</v>
      </c>
      <c r="C105" s="833"/>
      <c r="D105" s="833"/>
      <c r="E105" s="834"/>
      <c r="F105" s="178">
        <v>0</v>
      </c>
      <c r="G105" s="178">
        <v>500</v>
      </c>
      <c r="H105" s="178">
        <v>500</v>
      </c>
      <c r="I105" s="344">
        <f t="shared" si="2"/>
        <v>100</v>
      </c>
    </row>
    <row r="106" spans="1:9" ht="12.75">
      <c r="A106" s="49"/>
      <c r="B106" s="832" t="s">
        <v>714</v>
      </c>
      <c r="C106" s="833"/>
      <c r="D106" s="833"/>
      <c r="E106" s="834"/>
      <c r="F106" s="178">
        <v>0</v>
      </c>
      <c r="G106" s="178">
        <v>700</v>
      </c>
      <c r="H106" s="178">
        <v>577</v>
      </c>
      <c r="I106" s="344">
        <f t="shared" si="2"/>
        <v>82.42857142857143</v>
      </c>
    </row>
    <row r="107" spans="1:9" ht="12.75">
      <c r="A107" s="49"/>
      <c r="B107" s="832" t="s">
        <v>705</v>
      </c>
      <c r="C107" s="833"/>
      <c r="D107" s="833"/>
      <c r="E107" s="834"/>
      <c r="F107" s="178">
        <v>0</v>
      </c>
      <c r="G107" s="178">
        <v>38</v>
      </c>
      <c r="H107" s="178">
        <v>38</v>
      </c>
      <c r="I107" s="344">
        <f t="shared" si="2"/>
        <v>100</v>
      </c>
    </row>
    <row r="108" spans="1:9" ht="12.75">
      <c r="A108" s="49"/>
      <c r="B108" s="832" t="s">
        <v>715</v>
      </c>
      <c r="C108" s="833"/>
      <c r="D108" s="833"/>
      <c r="E108" s="834"/>
      <c r="F108" s="178">
        <v>0</v>
      </c>
      <c r="G108" s="178">
        <v>1085</v>
      </c>
      <c r="H108" s="178">
        <v>1085</v>
      </c>
      <c r="I108" s="344">
        <f t="shared" si="2"/>
        <v>100</v>
      </c>
    </row>
    <row r="109" spans="1:9" ht="12.75">
      <c r="A109" s="49"/>
      <c r="B109" s="832" t="s">
        <v>716</v>
      </c>
      <c r="C109" s="833"/>
      <c r="D109" s="833"/>
      <c r="E109" s="834"/>
      <c r="F109" s="178">
        <v>0</v>
      </c>
      <c r="G109" s="178">
        <v>105</v>
      </c>
      <c r="H109" s="178">
        <v>105</v>
      </c>
      <c r="I109" s="344">
        <f t="shared" si="2"/>
        <v>100</v>
      </c>
    </row>
    <row r="110" spans="1:9" ht="12.75">
      <c r="A110" s="49"/>
      <c r="B110" s="832" t="s">
        <v>1018</v>
      </c>
      <c r="C110" s="837"/>
      <c r="D110" s="837"/>
      <c r="E110" s="834"/>
      <c r="F110" s="178">
        <v>555</v>
      </c>
      <c r="G110" s="178">
        <v>555</v>
      </c>
      <c r="H110" s="178">
        <v>571</v>
      </c>
      <c r="I110" s="344">
        <f t="shared" si="2"/>
        <v>102.88288288288288</v>
      </c>
    </row>
    <row r="111" spans="1:9" ht="12.75">
      <c r="A111" s="49" t="s">
        <v>769</v>
      </c>
      <c r="B111" s="841" t="s">
        <v>907</v>
      </c>
      <c r="C111" s="841"/>
      <c r="D111" s="841"/>
      <c r="E111" s="841"/>
      <c r="F111" s="177">
        <f>SUM(F112:F115)</f>
        <v>15650</v>
      </c>
      <c r="G111" s="177">
        <f>SUM(G112:G115)</f>
        <v>16775</v>
      </c>
      <c r="H111" s="177">
        <f>SUM(H112:H115)</f>
        <v>16775</v>
      </c>
      <c r="I111" s="343">
        <f aca="true" t="shared" si="3" ref="I111:I122">H111/G111*100</f>
        <v>100</v>
      </c>
    </row>
    <row r="112" spans="1:9" ht="12.75">
      <c r="A112" s="49"/>
      <c r="B112" s="832" t="s">
        <v>994</v>
      </c>
      <c r="C112" s="835"/>
      <c r="D112" s="835"/>
      <c r="E112" s="836"/>
      <c r="F112" s="178">
        <v>13000</v>
      </c>
      <c r="G112" s="178">
        <v>13609</v>
      </c>
      <c r="H112" s="178">
        <v>13753</v>
      </c>
      <c r="I112" s="344">
        <f t="shared" si="3"/>
        <v>101.05812330075685</v>
      </c>
    </row>
    <row r="113" spans="1:9" ht="12.75">
      <c r="A113" s="49"/>
      <c r="B113" s="832" t="s">
        <v>995</v>
      </c>
      <c r="C113" s="835"/>
      <c r="D113" s="835"/>
      <c r="E113" s="836"/>
      <c r="F113" s="178">
        <v>150</v>
      </c>
      <c r="G113" s="178">
        <v>150</v>
      </c>
      <c r="H113" s="178">
        <v>4</v>
      </c>
      <c r="I113" s="344">
        <f t="shared" si="3"/>
        <v>2.666666666666667</v>
      </c>
    </row>
    <row r="114" spans="1:9" ht="12.75">
      <c r="A114" s="49"/>
      <c r="B114" s="832" t="s">
        <v>707</v>
      </c>
      <c r="C114" s="833"/>
      <c r="D114" s="833"/>
      <c r="E114" s="834"/>
      <c r="F114" s="178">
        <v>0</v>
      </c>
      <c r="G114" s="178">
        <v>0</v>
      </c>
      <c r="H114" s="178">
        <v>2</v>
      </c>
      <c r="I114" s="344">
        <v>0</v>
      </c>
    </row>
    <row r="115" spans="1:9" ht="12.75">
      <c r="A115" s="49"/>
      <c r="B115" s="832" t="s">
        <v>930</v>
      </c>
      <c r="C115" s="837"/>
      <c r="D115" s="837"/>
      <c r="E115" s="834"/>
      <c r="F115" s="178">
        <v>2500</v>
      </c>
      <c r="G115" s="178">
        <v>3016</v>
      </c>
      <c r="H115" s="178">
        <v>3016</v>
      </c>
      <c r="I115" s="344">
        <f t="shared" si="3"/>
        <v>100</v>
      </c>
    </row>
    <row r="116" spans="1:9" ht="12.75">
      <c r="A116" s="49" t="s">
        <v>774</v>
      </c>
      <c r="B116" s="832" t="s">
        <v>908</v>
      </c>
      <c r="C116" s="835"/>
      <c r="D116" s="835"/>
      <c r="E116" s="836"/>
      <c r="F116" s="193">
        <f>SUM(F117:F122)</f>
        <v>60735</v>
      </c>
      <c r="G116" s="193">
        <f>SUM(G117:G122)</f>
        <v>53379</v>
      </c>
      <c r="H116" s="193">
        <f>SUM(H117:H122)</f>
        <v>48112</v>
      </c>
      <c r="I116" s="343">
        <f t="shared" si="3"/>
        <v>90.13282376964725</v>
      </c>
    </row>
    <row r="117" spans="1:9" ht="12.75">
      <c r="A117" s="49"/>
      <c r="B117" s="832" t="s">
        <v>1049</v>
      </c>
      <c r="C117" s="835"/>
      <c r="D117" s="835"/>
      <c r="E117" s="836"/>
      <c r="F117" s="178">
        <v>10000</v>
      </c>
      <c r="G117" s="178">
        <v>0</v>
      </c>
      <c r="H117" s="178">
        <v>0</v>
      </c>
      <c r="I117" s="344">
        <v>0</v>
      </c>
    </row>
    <row r="118" spans="1:9" ht="12.75">
      <c r="A118" s="49"/>
      <c r="B118" s="832" t="s">
        <v>1050</v>
      </c>
      <c r="C118" s="833"/>
      <c r="D118" s="833"/>
      <c r="E118" s="834"/>
      <c r="F118" s="178">
        <v>3086</v>
      </c>
      <c r="G118" s="178">
        <v>3086</v>
      </c>
      <c r="H118" s="178">
        <v>0</v>
      </c>
      <c r="I118" s="344">
        <f t="shared" si="3"/>
        <v>0</v>
      </c>
    </row>
    <row r="119" spans="1:9" ht="12.75">
      <c r="A119" s="49"/>
      <c r="B119" s="832" t="s">
        <v>0</v>
      </c>
      <c r="C119" s="833"/>
      <c r="D119" s="833"/>
      <c r="E119" s="834"/>
      <c r="F119" s="178">
        <v>0</v>
      </c>
      <c r="G119" s="178">
        <v>2227</v>
      </c>
      <c r="H119" s="178">
        <v>1600</v>
      </c>
      <c r="I119" s="344">
        <f t="shared" si="3"/>
        <v>71.84553210597217</v>
      </c>
    </row>
    <row r="120" spans="1:9" ht="12.75">
      <c r="A120" s="49"/>
      <c r="B120" s="832" t="s">
        <v>9</v>
      </c>
      <c r="C120" s="833"/>
      <c r="D120" s="833"/>
      <c r="E120" s="834"/>
      <c r="F120" s="178">
        <v>0</v>
      </c>
      <c r="G120" s="178">
        <v>0</v>
      </c>
      <c r="H120" s="178">
        <v>2853</v>
      </c>
      <c r="I120" s="344">
        <v>0</v>
      </c>
    </row>
    <row r="121" spans="1:9" ht="12.75">
      <c r="A121" s="49"/>
      <c r="B121" s="832" t="s">
        <v>1002</v>
      </c>
      <c r="C121" s="833"/>
      <c r="D121" s="833"/>
      <c r="E121" s="834"/>
      <c r="F121" s="178">
        <v>0</v>
      </c>
      <c r="G121" s="178">
        <v>417</v>
      </c>
      <c r="H121" s="178">
        <v>417</v>
      </c>
      <c r="I121" s="344">
        <f t="shared" si="3"/>
        <v>100</v>
      </c>
    </row>
    <row r="122" spans="1:9" ht="13.5" thickBot="1">
      <c r="A122" s="54"/>
      <c r="B122" s="838" t="s">
        <v>1</v>
      </c>
      <c r="C122" s="990"/>
      <c r="D122" s="990"/>
      <c r="E122" s="991"/>
      <c r="F122" s="699">
        <v>47649</v>
      </c>
      <c r="G122" s="699">
        <v>47649</v>
      </c>
      <c r="H122" s="699">
        <v>43242</v>
      </c>
      <c r="I122" s="449">
        <f t="shared" si="3"/>
        <v>90.7511175470629</v>
      </c>
    </row>
    <row r="123" spans="1:9" ht="13.5" thickTop="1">
      <c r="A123" s="679"/>
      <c r="B123" s="680"/>
      <c r="C123" s="680"/>
      <c r="D123" s="680"/>
      <c r="E123" s="680"/>
      <c r="F123" s="682"/>
      <c r="G123" s="682"/>
      <c r="H123" s="682"/>
      <c r="I123" s="683"/>
    </row>
    <row r="124" spans="1:9" ht="12.75">
      <c r="A124" s="55"/>
      <c r="B124" s="48"/>
      <c r="C124" s="48"/>
      <c r="D124" s="48"/>
      <c r="E124" s="48"/>
      <c r="F124" s="451"/>
      <c r="G124" s="451"/>
      <c r="H124" s="451"/>
      <c r="I124" s="452"/>
    </row>
    <row r="125" spans="1:9" ht="12.75">
      <c r="A125" s="55"/>
      <c r="B125" s="48"/>
      <c r="C125" s="48"/>
      <c r="D125" s="48"/>
      <c r="E125" s="48"/>
      <c r="F125" s="451"/>
      <c r="G125" s="451"/>
      <c r="H125" s="451"/>
      <c r="I125" s="452"/>
    </row>
    <row r="126" spans="1:9" ht="12.75">
      <c r="A126" s="55"/>
      <c r="B126" s="48"/>
      <c r="C126" s="48"/>
      <c r="D126" s="48"/>
      <c r="E126" s="48"/>
      <c r="F126" s="451"/>
      <c r="G126" s="451"/>
      <c r="H126" s="451"/>
      <c r="I126" s="452"/>
    </row>
    <row r="127" spans="1:9" ht="15">
      <c r="A127" s="55"/>
      <c r="B127" s="48"/>
      <c r="C127" s="48"/>
      <c r="D127" s="48"/>
      <c r="E127" s="48"/>
      <c r="F127" s="992" t="s">
        <v>1020</v>
      </c>
      <c r="G127" s="829"/>
      <c r="H127" s="829"/>
      <c r="I127" s="829"/>
    </row>
    <row r="128" spans="1:9" ht="12.75">
      <c r="A128" s="55"/>
      <c r="B128" s="48"/>
      <c r="C128" s="48"/>
      <c r="D128" s="48"/>
      <c r="E128" s="48"/>
      <c r="F128" s="451"/>
      <c r="G128" s="451"/>
      <c r="H128" s="451"/>
      <c r="I128" s="452"/>
    </row>
    <row r="129" spans="1:9" ht="12.75">
      <c r="A129" s="55"/>
      <c r="B129" s="48"/>
      <c r="C129" s="48"/>
      <c r="D129" s="48"/>
      <c r="E129" s="48"/>
      <c r="F129" s="451"/>
      <c r="G129" s="451"/>
      <c r="H129" s="451"/>
      <c r="I129" s="452"/>
    </row>
    <row r="130" spans="1:9" ht="12.75">
      <c r="A130" s="55"/>
      <c r="B130" s="48"/>
      <c r="C130" s="48"/>
      <c r="D130" s="48"/>
      <c r="E130" s="48"/>
      <c r="F130" s="451"/>
      <c r="G130" s="451"/>
      <c r="H130" s="451"/>
      <c r="I130" s="452"/>
    </row>
    <row r="131" spans="1:9" ht="12.75">
      <c r="A131" s="55"/>
      <c r="B131" s="48"/>
      <c r="C131" s="48"/>
      <c r="D131" s="48"/>
      <c r="E131" s="48"/>
      <c r="F131" s="451"/>
      <c r="G131" s="451"/>
      <c r="H131" s="451"/>
      <c r="I131" s="452"/>
    </row>
    <row r="132" spans="1:9" ht="12.75">
      <c r="A132" s="55"/>
      <c r="B132" s="48"/>
      <c r="C132" s="48"/>
      <c r="D132" s="48"/>
      <c r="E132" s="48"/>
      <c r="F132" s="451"/>
      <c r="G132" s="451"/>
      <c r="H132" s="451"/>
      <c r="I132" s="452"/>
    </row>
    <row r="133" spans="1:9" ht="13.5" thickBot="1">
      <c r="A133" s="56"/>
      <c r="B133" s="478"/>
      <c r="C133" s="478"/>
      <c r="D133" s="478"/>
      <c r="E133" s="478"/>
      <c r="F133" s="684"/>
      <c r="G133" s="684"/>
      <c r="H133" s="684"/>
      <c r="I133" s="700" t="s">
        <v>957</v>
      </c>
    </row>
    <row r="134" spans="1:9" ht="13.5" thickTop="1">
      <c r="A134" s="49"/>
      <c r="B134" s="993" t="s">
        <v>767</v>
      </c>
      <c r="C134" s="994"/>
      <c r="D134" s="994"/>
      <c r="E134" s="995"/>
      <c r="F134" s="185"/>
      <c r="G134" s="185"/>
      <c r="H134" s="185"/>
      <c r="I134" s="343"/>
    </row>
    <row r="135" spans="1:9" ht="12.75">
      <c r="A135" s="57"/>
      <c r="B135" s="896" t="s">
        <v>768</v>
      </c>
      <c r="C135" s="897"/>
      <c r="D135" s="897"/>
      <c r="E135" s="898"/>
      <c r="F135" s="188"/>
      <c r="G135" s="185"/>
      <c r="H135" s="185"/>
      <c r="I135" s="345"/>
    </row>
    <row r="136" spans="1:9" ht="12.75">
      <c r="A136" s="53" t="s">
        <v>776</v>
      </c>
      <c r="B136" s="892" t="s">
        <v>770</v>
      </c>
      <c r="C136" s="890"/>
      <c r="D136" s="890"/>
      <c r="E136" s="891"/>
      <c r="F136" s="193">
        <f>SUM(F137:F139)</f>
        <v>3574</v>
      </c>
      <c r="G136" s="176">
        <f>SUM(G137:G139)</f>
        <v>3574</v>
      </c>
      <c r="H136" s="190">
        <f>SUM(H137:H139)</f>
        <v>3956</v>
      </c>
      <c r="I136" s="342">
        <f>H136/G136*100</f>
        <v>110.688304420817</v>
      </c>
    </row>
    <row r="137" spans="1:9" ht="12.75">
      <c r="A137" s="53"/>
      <c r="B137" s="884" t="s">
        <v>771</v>
      </c>
      <c r="C137" s="885"/>
      <c r="D137" s="885"/>
      <c r="E137" s="886"/>
      <c r="F137" s="178">
        <v>700</v>
      </c>
      <c r="G137" s="178">
        <v>700</v>
      </c>
      <c r="H137" s="178">
        <v>1362</v>
      </c>
      <c r="I137" s="344">
        <f>H137/G137*100</f>
        <v>194.57142857142858</v>
      </c>
    </row>
    <row r="138" spans="1:9" ht="12.75">
      <c r="A138" s="53"/>
      <c r="B138" s="884" t="s">
        <v>772</v>
      </c>
      <c r="C138" s="885"/>
      <c r="D138" s="885"/>
      <c r="E138" s="886"/>
      <c r="F138" s="178">
        <v>2874</v>
      </c>
      <c r="G138" s="178">
        <v>2874</v>
      </c>
      <c r="H138" s="178">
        <v>2480</v>
      </c>
      <c r="I138" s="344">
        <f>H138/G138*100</f>
        <v>86.29088378566458</v>
      </c>
    </row>
    <row r="139" spans="1:9" ht="12.75">
      <c r="A139" s="53"/>
      <c r="B139" s="887" t="s">
        <v>2</v>
      </c>
      <c r="C139" s="888"/>
      <c r="D139" s="888"/>
      <c r="E139" s="889"/>
      <c r="F139" s="178">
        <v>0</v>
      </c>
      <c r="G139" s="178">
        <v>0</v>
      </c>
      <c r="H139" s="178">
        <v>114</v>
      </c>
      <c r="I139" s="346">
        <v>0</v>
      </c>
    </row>
    <row r="140" spans="1:9" ht="12.75">
      <c r="A140" s="52"/>
      <c r="B140" s="875" t="s">
        <v>773</v>
      </c>
      <c r="C140" s="876"/>
      <c r="D140" s="876"/>
      <c r="E140" s="877"/>
      <c r="F140" s="187"/>
      <c r="G140" s="187"/>
      <c r="H140" s="187"/>
      <c r="I140" s="342"/>
    </row>
    <row r="141" spans="1:9" ht="12.75" customHeight="1">
      <c r="A141" s="52" t="s">
        <v>779</v>
      </c>
      <c r="B141" s="878" t="s">
        <v>775</v>
      </c>
      <c r="C141" s="890"/>
      <c r="D141" s="890"/>
      <c r="E141" s="891"/>
      <c r="F141" s="192">
        <v>200000</v>
      </c>
      <c r="G141" s="192">
        <v>34676</v>
      </c>
      <c r="H141" s="192">
        <v>67286</v>
      </c>
      <c r="I141" s="342">
        <f>H141/G141*100</f>
        <v>194.04198869535125</v>
      </c>
    </row>
    <row r="142" spans="1:9" ht="12.75">
      <c r="A142" s="49" t="s">
        <v>781</v>
      </c>
      <c r="B142" s="856" t="s">
        <v>777</v>
      </c>
      <c r="C142" s="842"/>
      <c r="D142" s="842"/>
      <c r="E142" s="857"/>
      <c r="F142" s="193">
        <v>0</v>
      </c>
      <c r="G142" s="193">
        <v>0</v>
      </c>
      <c r="H142" s="193">
        <v>0</v>
      </c>
      <c r="I142" s="342">
        <v>0</v>
      </c>
    </row>
    <row r="143" spans="1:9" ht="12.75">
      <c r="A143" s="58"/>
      <c r="B143" s="875" t="s">
        <v>778</v>
      </c>
      <c r="C143" s="876"/>
      <c r="D143" s="876"/>
      <c r="E143" s="877"/>
      <c r="F143" s="182"/>
      <c r="G143" s="187"/>
      <c r="H143" s="187"/>
      <c r="I143" s="342"/>
    </row>
    <row r="144" spans="1:9" ht="12.75">
      <c r="A144" s="52" t="s">
        <v>893</v>
      </c>
      <c r="B144" s="878" t="s">
        <v>780</v>
      </c>
      <c r="C144" s="879"/>
      <c r="D144" s="879"/>
      <c r="E144" s="880"/>
      <c r="F144" s="190">
        <v>3600</v>
      </c>
      <c r="G144" s="190">
        <v>3979</v>
      </c>
      <c r="H144" s="190">
        <v>3033</v>
      </c>
      <c r="I144" s="342">
        <f>H144/G144*100</f>
        <v>76.22518220658458</v>
      </c>
    </row>
    <row r="145" spans="1:9" ht="12.75">
      <c r="A145" s="52" t="s">
        <v>952</v>
      </c>
      <c r="B145" s="881" t="s">
        <v>953</v>
      </c>
      <c r="C145" s="882"/>
      <c r="D145" s="882"/>
      <c r="E145" s="883"/>
      <c r="F145" s="190">
        <v>0</v>
      </c>
      <c r="G145" s="190">
        <v>0</v>
      </c>
      <c r="H145" s="190">
        <v>-4431</v>
      </c>
      <c r="I145" s="342">
        <v>0</v>
      </c>
    </row>
    <row r="146" spans="1:9" ht="13.5" thickBot="1">
      <c r="A146" s="59"/>
      <c r="B146" s="868" t="s">
        <v>782</v>
      </c>
      <c r="C146" s="868"/>
      <c r="D146" s="868"/>
      <c r="E146" s="868"/>
      <c r="F146" s="189">
        <f>F144+F142+F141+F136+F116+F111+F85+F79+F77+F75+F74+F34+F17+F11</f>
        <v>1611720</v>
      </c>
      <c r="G146" s="189">
        <f>G144+G142+G141+G136+G116+G111+G85+G79+G77+G75+G74+G34+G17+G11</f>
        <v>1730777</v>
      </c>
      <c r="H146" s="189">
        <f>H145+H144+H142+H141+H136+H116+H111+H85+H79+H77+H75+H74+H34+H17+H11</f>
        <v>1743257</v>
      </c>
      <c r="I146" s="347">
        <f>H146/G146*100</f>
        <v>100.72106342989304</v>
      </c>
    </row>
    <row r="147" spans="6:9" ht="13.5" thickTop="1">
      <c r="F147" s="173"/>
      <c r="G147" s="173"/>
      <c r="H147" s="173"/>
      <c r="I147" s="173"/>
    </row>
    <row r="148" spans="6:9" ht="12.75">
      <c r="F148" s="173"/>
      <c r="G148" s="173"/>
      <c r="H148" s="173"/>
      <c r="I148" s="173"/>
    </row>
    <row r="149" spans="6:9" ht="12.75">
      <c r="F149" s="173"/>
      <c r="G149" s="173"/>
      <c r="H149" s="173"/>
      <c r="I149" s="173"/>
    </row>
    <row r="150" spans="6:9" ht="12.75">
      <c r="F150" s="173"/>
      <c r="G150" s="173"/>
      <c r="H150" s="173"/>
      <c r="I150" s="173"/>
    </row>
    <row r="151" spans="6:9" ht="12.75">
      <c r="F151" s="173"/>
      <c r="G151" s="173"/>
      <c r="H151" s="173"/>
      <c r="I151" s="173"/>
    </row>
    <row r="152" spans="6:9" ht="12.75">
      <c r="F152" s="173"/>
      <c r="G152" s="173"/>
      <c r="H152" s="173"/>
      <c r="I152" s="173"/>
    </row>
    <row r="153" spans="6:9" ht="12.75">
      <c r="F153" s="173"/>
      <c r="G153" s="173"/>
      <c r="H153" s="173"/>
      <c r="I153" s="173"/>
    </row>
    <row r="154" spans="6:9" ht="12.75">
      <c r="F154" s="173"/>
      <c r="G154" s="173"/>
      <c r="H154" s="173"/>
      <c r="I154" s="173"/>
    </row>
    <row r="155" spans="6:9" ht="12.75">
      <c r="F155" s="173"/>
      <c r="G155" s="173"/>
      <c r="H155" s="173"/>
      <c r="I155" s="173"/>
    </row>
    <row r="156" spans="6:9" ht="12.75">
      <c r="F156" s="173"/>
      <c r="G156" s="173"/>
      <c r="H156" s="173"/>
      <c r="I156" s="173"/>
    </row>
    <row r="157" spans="6:9" ht="12.75">
      <c r="F157" s="173"/>
      <c r="G157" s="173"/>
      <c r="H157" s="173"/>
      <c r="I157" s="173"/>
    </row>
    <row r="158" spans="6:9" ht="12.75">
      <c r="F158" s="173"/>
      <c r="G158" s="173"/>
      <c r="H158" s="173"/>
      <c r="I158" s="173"/>
    </row>
    <row r="159" spans="6:9" ht="12.75">
      <c r="F159" s="173"/>
      <c r="G159" s="173"/>
      <c r="H159" s="173"/>
      <c r="I159" s="173"/>
    </row>
    <row r="160" spans="6:9" ht="12.75">
      <c r="F160" s="173"/>
      <c r="G160" s="173"/>
      <c r="H160" s="173"/>
      <c r="I160" s="173"/>
    </row>
    <row r="161" spans="6:9" ht="12.75">
      <c r="F161" s="173"/>
      <c r="G161" s="173"/>
      <c r="H161" s="173"/>
      <c r="I161" s="173"/>
    </row>
    <row r="162" spans="6:9" ht="12.75">
      <c r="F162" s="173"/>
      <c r="G162" s="173"/>
      <c r="H162" s="173"/>
      <c r="I162" s="173"/>
    </row>
    <row r="163" spans="6:9" ht="12.75">
      <c r="F163" s="173"/>
      <c r="G163" s="173"/>
      <c r="H163" s="173"/>
      <c r="I163" s="173"/>
    </row>
    <row r="164" spans="6:9" ht="12.75">
      <c r="F164" s="173"/>
      <c r="G164" s="173"/>
      <c r="H164" s="173"/>
      <c r="I164" s="173"/>
    </row>
    <row r="165" spans="6:9" ht="12.75">
      <c r="F165" s="173"/>
      <c r="G165" s="173"/>
      <c r="H165" s="173"/>
      <c r="I165" s="173"/>
    </row>
    <row r="166" spans="6:9" ht="12.75">
      <c r="F166" s="173"/>
      <c r="G166" s="173"/>
      <c r="H166" s="173"/>
      <c r="I166" s="173"/>
    </row>
    <row r="167" spans="6:9" ht="12.75">
      <c r="F167" s="173"/>
      <c r="G167" s="173"/>
      <c r="H167" s="173"/>
      <c r="I167" s="173"/>
    </row>
    <row r="168" spans="6:9" ht="12.75">
      <c r="F168" s="173"/>
      <c r="G168" s="173"/>
      <c r="H168" s="173"/>
      <c r="I168" s="173"/>
    </row>
    <row r="169" spans="6:9" ht="12.75">
      <c r="F169" s="173"/>
      <c r="G169" s="173"/>
      <c r="H169" s="173"/>
      <c r="I169" s="173"/>
    </row>
    <row r="170" spans="6:9" ht="12.75">
      <c r="F170" s="173"/>
      <c r="G170" s="173"/>
      <c r="H170" s="173"/>
      <c r="I170" s="173"/>
    </row>
    <row r="171" spans="6:9" ht="12.75">
      <c r="F171" s="173"/>
      <c r="G171" s="173"/>
      <c r="H171" s="173"/>
      <c r="I171" s="173"/>
    </row>
    <row r="172" spans="6:9" ht="12.75">
      <c r="F172" s="173"/>
      <c r="G172" s="173"/>
      <c r="H172" s="173"/>
      <c r="I172" s="173"/>
    </row>
    <row r="173" spans="6:9" ht="12.75">
      <c r="F173" s="173"/>
      <c r="G173" s="173"/>
      <c r="H173" s="173"/>
      <c r="I173" s="173"/>
    </row>
    <row r="174" spans="6:9" ht="12.75">
      <c r="F174" s="173"/>
      <c r="G174" s="173"/>
      <c r="H174" s="173"/>
      <c r="I174" s="173"/>
    </row>
    <row r="175" spans="6:9" ht="12.75">
      <c r="F175" s="173"/>
      <c r="G175" s="173"/>
      <c r="H175" s="173"/>
      <c r="I175" s="173"/>
    </row>
    <row r="176" spans="6:9" ht="12.75">
      <c r="F176" s="173"/>
      <c r="G176" s="173"/>
      <c r="H176" s="173"/>
      <c r="I176" s="173"/>
    </row>
    <row r="177" spans="6:9" ht="12.75">
      <c r="F177" s="173"/>
      <c r="G177" s="173"/>
      <c r="H177" s="173"/>
      <c r="I177" s="173"/>
    </row>
    <row r="178" spans="6:9" ht="12.75">
      <c r="F178" s="173"/>
      <c r="G178" s="173"/>
      <c r="H178" s="173"/>
      <c r="I178" s="173"/>
    </row>
    <row r="179" spans="6:9" ht="12.75">
      <c r="F179" s="173"/>
      <c r="G179" s="173"/>
      <c r="H179" s="173"/>
      <c r="I179" s="173"/>
    </row>
    <row r="180" spans="6:9" ht="12.75">
      <c r="F180" s="173"/>
      <c r="G180" s="173"/>
      <c r="H180" s="173"/>
      <c r="I180" s="173"/>
    </row>
    <row r="181" spans="6:9" ht="12.75">
      <c r="F181" s="173"/>
      <c r="G181" s="173"/>
      <c r="H181" s="173"/>
      <c r="I181" s="173"/>
    </row>
    <row r="182" spans="6:9" ht="12.75">
      <c r="F182" s="173"/>
      <c r="G182" s="173"/>
      <c r="H182" s="173"/>
      <c r="I182" s="173"/>
    </row>
    <row r="183" spans="6:9" ht="12.75">
      <c r="F183" s="173"/>
      <c r="G183" s="173"/>
      <c r="H183" s="173"/>
      <c r="I183" s="173"/>
    </row>
    <row r="184" spans="6:9" ht="12.75">
      <c r="F184" s="173"/>
      <c r="G184" s="173"/>
      <c r="H184" s="173"/>
      <c r="I184" s="173"/>
    </row>
    <row r="185" spans="6:9" ht="12.75">
      <c r="F185" s="173"/>
      <c r="G185" s="173"/>
      <c r="H185" s="173"/>
      <c r="I185" s="173"/>
    </row>
    <row r="186" spans="6:9" ht="12.75">
      <c r="F186" s="173"/>
      <c r="G186" s="173"/>
      <c r="H186" s="173"/>
      <c r="I186" s="173"/>
    </row>
    <row r="187" spans="6:9" ht="15">
      <c r="F187" s="173"/>
      <c r="G187" s="998" t="s">
        <v>1019</v>
      </c>
      <c r="H187" s="829"/>
      <c r="I187" s="829"/>
    </row>
    <row r="188" spans="6:9" ht="15">
      <c r="F188" s="173"/>
      <c r="G188" s="484"/>
      <c r="H188" s="453"/>
      <c r="I188" s="453"/>
    </row>
    <row r="189" spans="6:9" ht="12.75">
      <c r="F189" s="173"/>
      <c r="G189" s="173"/>
      <c r="H189" s="173"/>
      <c r="I189" s="173"/>
    </row>
    <row r="190" spans="6:9" ht="32.25" customHeight="1" hidden="1">
      <c r="F190" s="173"/>
      <c r="G190" s="173"/>
      <c r="H190" s="173"/>
      <c r="I190" s="173"/>
    </row>
    <row r="191" spans="6:9" ht="13.5" thickBot="1">
      <c r="F191" s="173"/>
      <c r="G191" s="173"/>
      <c r="H191" s="173"/>
      <c r="I191" s="60" t="s">
        <v>719</v>
      </c>
    </row>
    <row r="192" spans="1:9" ht="13.5" customHeight="1" thickTop="1">
      <c r="A192" s="869" t="s">
        <v>720</v>
      </c>
      <c r="B192" s="871" t="s">
        <v>721</v>
      </c>
      <c r="C192" s="871"/>
      <c r="D192" s="871"/>
      <c r="E192" s="871"/>
      <c r="F192" s="873" t="s">
        <v>1035</v>
      </c>
      <c r="G192" s="864" t="s">
        <v>717</v>
      </c>
      <c r="H192" s="864" t="s">
        <v>718</v>
      </c>
      <c r="I192" s="866" t="s">
        <v>949</v>
      </c>
    </row>
    <row r="193" spans="1:9" ht="13.5" customHeight="1">
      <c r="A193" s="870"/>
      <c r="B193" s="872"/>
      <c r="C193" s="872"/>
      <c r="D193" s="872"/>
      <c r="E193" s="872"/>
      <c r="F193" s="874"/>
      <c r="G193" s="865"/>
      <c r="H193" s="865"/>
      <c r="I193" s="867"/>
    </row>
    <row r="194" spans="1:9" ht="12.75">
      <c r="A194" s="61"/>
      <c r="B194" s="846" t="s">
        <v>783</v>
      </c>
      <c r="C194" s="846"/>
      <c r="D194" s="846"/>
      <c r="E194" s="846"/>
      <c r="F194" s="174"/>
      <c r="G194" s="174"/>
      <c r="H194" s="174"/>
      <c r="I194" s="350"/>
    </row>
    <row r="195" spans="1:9" ht="12.75">
      <c r="A195" s="62" t="s">
        <v>724</v>
      </c>
      <c r="B195" s="845" t="s">
        <v>784</v>
      </c>
      <c r="C195" s="845"/>
      <c r="D195" s="845"/>
      <c r="E195" s="845"/>
      <c r="F195" s="422">
        <f>F196+F199+F200+F201+F202</f>
        <v>704398</v>
      </c>
      <c r="G195" s="422">
        <f>G196+G199+G200+G201+G202</f>
        <v>760496</v>
      </c>
      <c r="H195" s="422">
        <f>H196+H199+H200+H201+H202</f>
        <v>759899</v>
      </c>
      <c r="I195" s="424">
        <f>H195/G195*100</f>
        <v>99.92149860091308</v>
      </c>
    </row>
    <row r="196" spans="1:9" ht="12.75">
      <c r="A196" s="63"/>
      <c r="B196" s="832" t="s">
        <v>785</v>
      </c>
      <c r="C196" s="835"/>
      <c r="D196" s="835"/>
      <c r="E196" s="836"/>
      <c r="F196" s="178">
        <v>172610</v>
      </c>
      <c r="G196" s="178">
        <v>190487</v>
      </c>
      <c r="H196" s="178">
        <v>190384</v>
      </c>
      <c r="I196" s="425">
        <f aca="true" t="shared" si="4" ref="I196:I278">H196/G196*100</f>
        <v>99.9459280685821</v>
      </c>
    </row>
    <row r="197" spans="1:9" ht="12.75">
      <c r="A197" s="63"/>
      <c r="B197" s="832" t="s">
        <v>3</v>
      </c>
      <c r="C197" s="833"/>
      <c r="D197" s="833"/>
      <c r="E197" s="834"/>
      <c r="F197" s="178">
        <v>150087</v>
      </c>
      <c r="G197" s="178">
        <v>156715</v>
      </c>
      <c r="H197" s="178">
        <v>156501</v>
      </c>
      <c r="I197" s="425">
        <f t="shared" si="4"/>
        <v>99.86344638356252</v>
      </c>
    </row>
    <row r="198" spans="1:9" ht="12.75">
      <c r="A198" s="63"/>
      <c r="B198" s="832" t="s">
        <v>4</v>
      </c>
      <c r="C198" s="833"/>
      <c r="D198" s="833"/>
      <c r="E198" s="834"/>
      <c r="F198" s="178">
        <v>22523</v>
      </c>
      <c r="G198" s="178">
        <v>33772</v>
      </c>
      <c r="H198" s="178">
        <v>33883</v>
      </c>
      <c r="I198" s="425">
        <f t="shared" si="4"/>
        <v>100.32867464171503</v>
      </c>
    </row>
    <row r="199" spans="1:9" ht="12.75">
      <c r="A199" s="63"/>
      <c r="B199" s="832" t="s">
        <v>786</v>
      </c>
      <c r="C199" s="835"/>
      <c r="D199" s="835"/>
      <c r="E199" s="836"/>
      <c r="F199" s="178">
        <v>147300</v>
      </c>
      <c r="G199" s="178">
        <v>155471</v>
      </c>
      <c r="H199" s="178">
        <v>155470</v>
      </c>
      <c r="I199" s="425">
        <f t="shared" si="4"/>
        <v>99.99935679322832</v>
      </c>
    </row>
    <row r="200" spans="1:9" ht="12.75" customHeight="1" hidden="1">
      <c r="A200" s="63"/>
      <c r="B200" s="832"/>
      <c r="C200" s="835"/>
      <c r="D200" s="835"/>
      <c r="E200" s="836"/>
      <c r="F200" s="178"/>
      <c r="G200" s="178"/>
      <c r="H200" s="178"/>
      <c r="I200" s="425" t="e">
        <f t="shared" si="4"/>
        <v>#DIV/0!</v>
      </c>
    </row>
    <row r="201" spans="1:9" ht="12.75">
      <c r="A201" s="63"/>
      <c r="B201" s="832" t="s">
        <v>787</v>
      </c>
      <c r="C201" s="835"/>
      <c r="D201" s="835"/>
      <c r="E201" s="836"/>
      <c r="F201" s="178">
        <v>172068</v>
      </c>
      <c r="G201" s="178">
        <v>179812</v>
      </c>
      <c r="H201" s="178">
        <v>179812</v>
      </c>
      <c r="I201" s="425">
        <f t="shared" si="4"/>
        <v>100</v>
      </c>
    </row>
    <row r="202" spans="1:9" ht="12.75">
      <c r="A202" s="63"/>
      <c r="B202" s="832" t="s">
        <v>928</v>
      </c>
      <c r="C202" s="835"/>
      <c r="D202" s="835"/>
      <c r="E202" s="836"/>
      <c r="F202" s="178">
        <v>212420</v>
      </c>
      <c r="G202" s="178">
        <v>234726</v>
      </c>
      <c r="H202" s="178">
        <v>234233</v>
      </c>
      <c r="I202" s="425">
        <f t="shared" si="4"/>
        <v>99.78996787744008</v>
      </c>
    </row>
    <row r="203" spans="1:9" ht="12.75">
      <c r="A203" s="63" t="s">
        <v>726</v>
      </c>
      <c r="B203" s="841" t="s">
        <v>788</v>
      </c>
      <c r="C203" s="841"/>
      <c r="D203" s="841"/>
      <c r="E203" s="841"/>
      <c r="F203" s="180">
        <f>F204+F207+F209+F210</f>
        <v>222695</v>
      </c>
      <c r="G203" s="180">
        <f>G204+G207+G209+G210</f>
        <v>221653</v>
      </c>
      <c r="H203" s="180">
        <f>H204+H207+H209+H210</f>
        <v>220644</v>
      </c>
      <c r="I203" s="426">
        <f t="shared" si="4"/>
        <v>99.54478396412411</v>
      </c>
    </row>
    <row r="204" spans="1:9" ht="12.75">
      <c r="A204" s="63"/>
      <c r="B204" s="832" t="s">
        <v>785</v>
      </c>
      <c r="C204" s="835"/>
      <c r="D204" s="835"/>
      <c r="E204" s="836"/>
      <c r="F204" s="178">
        <v>53162</v>
      </c>
      <c r="G204" s="178">
        <v>52472</v>
      </c>
      <c r="H204" s="178">
        <v>52146</v>
      </c>
      <c r="I204" s="425">
        <f t="shared" si="4"/>
        <v>99.37871626772375</v>
      </c>
    </row>
    <row r="205" spans="1:9" ht="12.75">
      <c r="A205" s="63"/>
      <c r="B205" s="832" t="s">
        <v>3</v>
      </c>
      <c r="C205" s="833"/>
      <c r="D205" s="833"/>
      <c r="E205" s="834"/>
      <c r="F205" s="178">
        <v>45352</v>
      </c>
      <c r="G205" s="178">
        <v>46662</v>
      </c>
      <c r="H205" s="178">
        <v>46813</v>
      </c>
      <c r="I205" s="425">
        <f t="shared" si="4"/>
        <v>100.32360378895034</v>
      </c>
    </row>
    <row r="206" spans="1:9" ht="12.75">
      <c r="A206" s="63"/>
      <c r="B206" s="832" t="s">
        <v>4</v>
      </c>
      <c r="C206" s="833"/>
      <c r="D206" s="833"/>
      <c r="E206" s="834"/>
      <c r="F206" s="178">
        <v>7810</v>
      </c>
      <c r="G206" s="178">
        <v>5810</v>
      </c>
      <c r="H206" s="178">
        <v>5333</v>
      </c>
      <c r="I206" s="425">
        <f t="shared" si="4"/>
        <v>91.79001721170395</v>
      </c>
    </row>
    <row r="207" spans="1:9" ht="12.75">
      <c r="A207" s="63"/>
      <c r="B207" s="832" t="s">
        <v>786</v>
      </c>
      <c r="C207" s="835"/>
      <c r="D207" s="835"/>
      <c r="E207" s="836"/>
      <c r="F207" s="178">
        <v>47780</v>
      </c>
      <c r="G207" s="178">
        <v>45981</v>
      </c>
      <c r="H207" s="178">
        <v>45504</v>
      </c>
      <c r="I207" s="425">
        <f t="shared" si="4"/>
        <v>98.96261499314934</v>
      </c>
    </row>
    <row r="208" spans="1:9" ht="12.75" customHeight="1" hidden="1">
      <c r="A208" s="63"/>
      <c r="B208" s="832"/>
      <c r="C208" s="835"/>
      <c r="D208" s="835"/>
      <c r="E208" s="836"/>
      <c r="F208" s="178"/>
      <c r="G208" s="178"/>
      <c r="H208" s="178"/>
      <c r="I208" s="425" t="e">
        <f t="shared" si="4"/>
        <v>#DIV/0!</v>
      </c>
    </row>
    <row r="209" spans="1:9" ht="12.75">
      <c r="A209" s="63"/>
      <c r="B209" s="832" t="s">
        <v>787</v>
      </c>
      <c r="C209" s="835"/>
      <c r="D209" s="835"/>
      <c r="E209" s="836"/>
      <c r="F209" s="178">
        <v>54343</v>
      </c>
      <c r="G209" s="178">
        <v>54035</v>
      </c>
      <c r="H209" s="178">
        <v>54034</v>
      </c>
      <c r="I209" s="425">
        <f t="shared" si="4"/>
        <v>99.99814934764505</v>
      </c>
    </row>
    <row r="210" spans="1:9" ht="12.75">
      <c r="A210" s="63"/>
      <c r="B210" s="832" t="s">
        <v>928</v>
      </c>
      <c r="C210" s="835"/>
      <c r="D210" s="835"/>
      <c r="E210" s="836"/>
      <c r="F210" s="178">
        <v>67410</v>
      </c>
      <c r="G210" s="178">
        <v>69165</v>
      </c>
      <c r="H210" s="178">
        <v>68960</v>
      </c>
      <c r="I210" s="425">
        <f t="shared" si="4"/>
        <v>99.70360731583894</v>
      </c>
    </row>
    <row r="211" spans="1:9" ht="12.75">
      <c r="A211" s="47" t="s">
        <v>738</v>
      </c>
      <c r="B211" s="841" t="s">
        <v>789</v>
      </c>
      <c r="C211" s="841"/>
      <c r="D211" s="841"/>
      <c r="E211" s="841"/>
      <c r="F211" s="180">
        <f>SUM(F212:F216)</f>
        <v>442496</v>
      </c>
      <c r="G211" s="180">
        <f>SUM(G212:G216)</f>
        <v>501658</v>
      </c>
      <c r="H211" s="180">
        <f>SUM(H212:H216)</f>
        <v>498178</v>
      </c>
      <c r="I211" s="426">
        <f t="shared" si="4"/>
        <v>99.30630030817808</v>
      </c>
    </row>
    <row r="212" spans="1:9" ht="12.75">
      <c r="A212" s="47"/>
      <c r="B212" s="832" t="s">
        <v>785</v>
      </c>
      <c r="C212" s="835"/>
      <c r="D212" s="835"/>
      <c r="E212" s="836"/>
      <c r="F212" s="178">
        <v>168083</v>
      </c>
      <c r="G212" s="178">
        <v>191088</v>
      </c>
      <c r="H212" s="178">
        <v>190171</v>
      </c>
      <c r="I212" s="425">
        <f t="shared" si="4"/>
        <v>99.52011638616763</v>
      </c>
    </row>
    <row r="213" spans="1:9" ht="12.75">
      <c r="A213" s="47"/>
      <c r="B213" s="832" t="s">
        <v>786</v>
      </c>
      <c r="C213" s="835"/>
      <c r="D213" s="835"/>
      <c r="E213" s="836"/>
      <c r="F213" s="178">
        <v>73000</v>
      </c>
      <c r="G213" s="178">
        <v>75781</v>
      </c>
      <c r="H213" s="178">
        <v>73316</v>
      </c>
      <c r="I213" s="425">
        <f t="shared" si="4"/>
        <v>96.74720576397777</v>
      </c>
    </row>
    <row r="214" spans="1:9" ht="12.75" customHeight="1" hidden="1">
      <c r="A214" s="47"/>
      <c r="B214" s="832"/>
      <c r="C214" s="835"/>
      <c r="D214" s="835"/>
      <c r="E214" s="836"/>
      <c r="F214" s="178"/>
      <c r="G214" s="178"/>
      <c r="H214" s="178"/>
      <c r="I214" s="425" t="e">
        <f t="shared" si="4"/>
        <v>#DIV/0!</v>
      </c>
    </row>
    <row r="215" spans="1:9" ht="12.75">
      <c r="A215" s="47"/>
      <c r="B215" s="832" t="s">
        <v>787</v>
      </c>
      <c r="C215" s="835"/>
      <c r="D215" s="835"/>
      <c r="E215" s="836"/>
      <c r="F215" s="178">
        <v>132050</v>
      </c>
      <c r="G215" s="178">
        <v>137542</v>
      </c>
      <c r="H215" s="178">
        <v>137542</v>
      </c>
      <c r="I215" s="425">
        <f t="shared" si="4"/>
        <v>100</v>
      </c>
    </row>
    <row r="216" spans="1:9" ht="12.75">
      <c r="A216" s="47"/>
      <c r="B216" s="832" t="s">
        <v>928</v>
      </c>
      <c r="C216" s="835"/>
      <c r="D216" s="835"/>
      <c r="E216" s="836"/>
      <c r="F216" s="178">
        <v>69363</v>
      </c>
      <c r="G216" s="178">
        <v>97247</v>
      </c>
      <c r="H216" s="178">
        <v>97149</v>
      </c>
      <c r="I216" s="425">
        <f t="shared" si="4"/>
        <v>99.8992256830545</v>
      </c>
    </row>
    <row r="217" spans="1:9" ht="12.75">
      <c r="A217" s="47" t="s">
        <v>752</v>
      </c>
      <c r="B217" s="832" t="s">
        <v>790</v>
      </c>
      <c r="C217" s="835"/>
      <c r="D217" s="835"/>
      <c r="E217" s="836"/>
      <c r="F217" s="175">
        <f>SUM(F218:F221)</f>
        <v>7787</v>
      </c>
      <c r="G217" s="175">
        <f>SUM(G218:G221)</f>
        <v>8159</v>
      </c>
      <c r="H217" s="175">
        <f>SUM(H218:H221)</f>
        <v>7925</v>
      </c>
      <c r="I217" s="426">
        <f t="shared" si="4"/>
        <v>97.13200147076849</v>
      </c>
    </row>
    <row r="218" spans="1:9" ht="12.75">
      <c r="A218" s="47"/>
      <c r="B218" s="832" t="s">
        <v>786</v>
      </c>
      <c r="C218" s="835"/>
      <c r="D218" s="835"/>
      <c r="E218" s="836"/>
      <c r="F218" s="178">
        <v>2800</v>
      </c>
      <c r="G218" s="178">
        <v>2860</v>
      </c>
      <c r="H218" s="178">
        <v>2770</v>
      </c>
      <c r="I218" s="425">
        <f t="shared" si="4"/>
        <v>96.85314685314685</v>
      </c>
    </row>
    <row r="219" spans="1:9" ht="12.75" customHeight="1" hidden="1">
      <c r="A219" s="47"/>
      <c r="B219" s="832"/>
      <c r="C219" s="835"/>
      <c r="D219" s="835"/>
      <c r="E219" s="836"/>
      <c r="F219" s="178"/>
      <c r="G219" s="178"/>
      <c r="H219" s="178"/>
      <c r="I219" s="425" t="e">
        <f t="shared" si="4"/>
        <v>#DIV/0!</v>
      </c>
    </row>
    <row r="220" spans="1:9" ht="12.75">
      <c r="A220" s="47"/>
      <c r="B220" s="832" t="s">
        <v>787</v>
      </c>
      <c r="C220" s="835"/>
      <c r="D220" s="835"/>
      <c r="E220" s="836"/>
      <c r="F220" s="178">
        <v>1500</v>
      </c>
      <c r="G220" s="178">
        <v>1287</v>
      </c>
      <c r="H220" s="178">
        <v>1287</v>
      </c>
      <c r="I220" s="425">
        <f t="shared" si="4"/>
        <v>100</v>
      </c>
    </row>
    <row r="221" spans="1:9" ht="12.75">
      <c r="A221" s="47"/>
      <c r="B221" s="832" t="s">
        <v>928</v>
      </c>
      <c r="C221" s="835"/>
      <c r="D221" s="835"/>
      <c r="E221" s="836"/>
      <c r="F221" s="178">
        <v>3487</v>
      </c>
      <c r="G221" s="178">
        <v>4012</v>
      </c>
      <c r="H221" s="178">
        <v>3868</v>
      </c>
      <c r="I221" s="425">
        <f t="shared" si="4"/>
        <v>96.41076769690928</v>
      </c>
    </row>
    <row r="222" spans="1:9" ht="12.75">
      <c r="A222" s="47" t="s">
        <v>754</v>
      </c>
      <c r="B222" s="835" t="s">
        <v>936</v>
      </c>
      <c r="C222" s="861"/>
      <c r="D222" s="861"/>
      <c r="E222" s="861"/>
      <c r="F222" s="180">
        <f>F223+F225+F228</f>
        <v>93137</v>
      </c>
      <c r="G222" s="180">
        <f>G223+G225+G228</f>
        <v>103277</v>
      </c>
      <c r="H222" s="180">
        <f>H223+H225+H228</f>
        <v>100820</v>
      </c>
      <c r="I222" s="426">
        <f t="shared" si="4"/>
        <v>97.62096110460219</v>
      </c>
    </row>
    <row r="223" spans="1:9" ht="12.75">
      <c r="A223" s="47"/>
      <c r="B223" s="832" t="s">
        <v>792</v>
      </c>
      <c r="C223" s="835"/>
      <c r="D223" s="835"/>
      <c r="E223" s="836"/>
      <c r="F223" s="178">
        <v>13000</v>
      </c>
      <c r="G223" s="178">
        <v>13000</v>
      </c>
      <c r="H223" s="178">
        <v>12998</v>
      </c>
      <c r="I223" s="425">
        <f t="shared" si="4"/>
        <v>99.98461538461538</v>
      </c>
    </row>
    <row r="224" spans="1:9" ht="12.75" customHeight="1" hidden="1">
      <c r="A224" s="47"/>
      <c r="B224" s="832"/>
      <c r="C224" s="835"/>
      <c r="D224" s="835"/>
      <c r="E224" s="836"/>
      <c r="F224" s="178"/>
      <c r="G224" s="178"/>
      <c r="H224" s="178"/>
      <c r="I224" s="425" t="e">
        <f t="shared" si="4"/>
        <v>#DIV/0!</v>
      </c>
    </row>
    <row r="225" spans="1:9" ht="12.75">
      <c r="A225" s="47"/>
      <c r="B225" s="832" t="s">
        <v>793</v>
      </c>
      <c r="C225" s="835"/>
      <c r="D225" s="835"/>
      <c r="E225" s="836"/>
      <c r="F225" s="178">
        <v>78137</v>
      </c>
      <c r="G225" s="178">
        <v>87141</v>
      </c>
      <c r="H225" s="178">
        <v>85300</v>
      </c>
      <c r="I225" s="425">
        <f t="shared" si="4"/>
        <v>97.88733202510873</v>
      </c>
    </row>
    <row r="226" spans="1:9" ht="12.75">
      <c r="A226" s="47"/>
      <c r="B226" s="832" t="s">
        <v>794</v>
      </c>
      <c r="C226" s="835"/>
      <c r="D226" s="835"/>
      <c r="E226" s="836"/>
      <c r="F226" s="178">
        <v>58737</v>
      </c>
      <c r="G226" s="178">
        <v>66229</v>
      </c>
      <c r="H226" s="178">
        <v>66238</v>
      </c>
      <c r="I226" s="425">
        <f t="shared" si="4"/>
        <v>100.01358921318455</v>
      </c>
    </row>
    <row r="227" spans="1:9" ht="12.75">
      <c r="A227" s="47"/>
      <c r="B227" s="832" t="s">
        <v>795</v>
      </c>
      <c r="C227" s="835"/>
      <c r="D227" s="835"/>
      <c r="E227" s="836"/>
      <c r="F227" s="178">
        <v>19400</v>
      </c>
      <c r="G227" s="178">
        <v>20912</v>
      </c>
      <c r="H227" s="178">
        <v>19062</v>
      </c>
      <c r="I227" s="425">
        <f t="shared" si="4"/>
        <v>91.15340474368784</v>
      </c>
    </row>
    <row r="228" spans="1:9" ht="12.75">
      <c r="A228" s="47"/>
      <c r="B228" s="832" t="s">
        <v>5</v>
      </c>
      <c r="C228" s="835"/>
      <c r="D228" s="835"/>
      <c r="E228" s="836"/>
      <c r="F228" s="178">
        <f>SUM(F229)</f>
        <v>2000</v>
      </c>
      <c r="G228" s="178">
        <v>3136</v>
      </c>
      <c r="H228" s="178">
        <v>2522</v>
      </c>
      <c r="I228" s="425">
        <f t="shared" si="4"/>
        <v>80.42091836734694</v>
      </c>
    </row>
    <row r="229" spans="1:9" ht="12.75">
      <c r="A229" s="47"/>
      <c r="B229" s="832" t="s">
        <v>932</v>
      </c>
      <c r="C229" s="835"/>
      <c r="D229" s="835"/>
      <c r="E229" s="836"/>
      <c r="F229" s="178">
        <v>2000</v>
      </c>
      <c r="G229" s="178">
        <v>2000</v>
      </c>
      <c r="H229" s="178">
        <v>1377</v>
      </c>
      <c r="I229" s="425">
        <f t="shared" si="4"/>
        <v>68.85</v>
      </c>
    </row>
    <row r="230" spans="1:9" ht="12.75">
      <c r="A230" s="47"/>
      <c r="B230" s="832" t="s">
        <v>6</v>
      </c>
      <c r="C230" s="833"/>
      <c r="D230" s="833"/>
      <c r="E230" s="834"/>
      <c r="F230" s="178">
        <v>0</v>
      </c>
      <c r="G230" s="178">
        <v>1136</v>
      </c>
      <c r="H230" s="178">
        <v>1136</v>
      </c>
      <c r="I230" s="425">
        <v>0</v>
      </c>
    </row>
    <row r="231" spans="1:9" ht="12.75">
      <c r="A231" s="47"/>
      <c r="B231" s="832" t="s">
        <v>708</v>
      </c>
      <c r="C231" s="833"/>
      <c r="D231" s="833"/>
      <c r="E231" s="834"/>
      <c r="F231" s="178">
        <v>0</v>
      </c>
      <c r="G231" s="178">
        <v>0</v>
      </c>
      <c r="H231" s="178">
        <v>9</v>
      </c>
      <c r="I231" s="425"/>
    </row>
    <row r="232" spans="1:9" ht="12.75">
      <c r="A232" s="47" t="s">
        <v>757</v>
      </c>
      <c r="B232" s="832" t="s">
        <v>909</v>
      </c>
      <c r="C232" s="835"/>
      <c r="D232" s="835"/>
      <c r="E232" s="836"/>
      <c r="F232" s="175">
        <f>SUM(F233:F238)</f>
        <v>555</v>
      </c>
      <c r="G232" s="175">
        <f>SUM(G233:G238)</f>
        <v>8955</v>
      </c>
      <c r="H232" s="175">
        <f>SUM(H233:H238)</f>
        <v>9047</v>
      </c>
      <c r="I232" s="426">
        <f t="shared" si="4"/>
        <v>101.02735901730877</v>
      </c>
    </row>
    <row r="233" spans="1:9" ht="12.75">
      <c r="A233" s="47"/>
      <c r="B233" s="832" t="s">
        <v>7</v>
      </c>
      <c r="C233" s="835"/>
      <c r="D233" s="835"/>
      <c r="E233" s="836"/>
      <c r="F233" s="178">
        <v>0</v>
      </c>
      <c r="G233" s="178">
        <v>6545</v>
      </c>
      <c r="H233" s="178">
        <v>6544</v>
      </c>
      <c r="I233" s="425">
        <f t="shared" si="4"/>
        <v>99.98472116119174</v>
      </c>
    </row>
    <row r="234" spans="1:9" ht="12.75">
      <c r="A234" s="47"/>
      <c r="B234" s="832" t="s">
        <v>928</v>
      </c>
      <c r="C234" s="833"/>
      <c r="D234" s="833"/>
      <c r="E234" s="834"/>
      <c r="F234" s="178">
        <v>0</v>
      </c>
      <c r="G234" s="178">
        <v>0</v>
      </c>
      <c r="H234" s="178">
        <v>500</v>
      </c>
      <c r="I234" s="425">
        <v>0</v>
      </c>
    </row>
    <row r="235" spans="1:9" ht="12.75">
      <c r="A235" s="47"/>
      <c r="B235" s="832" t="s">
        <v>700</v>
      </c>
      <c r="C235" s="833"/>
      <c r="D235" s="833"/>
      <c r="E235" s="834"/>
      <c r="F235" s="178">
        <v>0</v>
      </c>
      <c r="G235" s="178">
        <v>700</v>
      </c>
      <c r="H235" s="178">
        <v>577</v>
      </c>
      <c r="I235" s="425">
        <f t="shared" si="4"/>
        <v>82.42857142857143</v>
      </c>
    </row>
    <row r="236" spans="1:9" ht="12.75">
      <c r="A236" s="47"/>
      <c r="B236" s="832" t="s">
        <v>701</v>
      </c>
      <c r="C236" s="833"/>
      <c r="D236" s="833"/>
      <c r="E236" s="834"/>
      <c r="F236" s="178">
        <v>0</v>
      </c>
      <c r="G236" s="178">
        <v>300</v>
      </c>
      <c r="H236" s="178">
        <v>0</v>
      </c>
      <c r="I236" s="425">
        <f t="shared" si="4"/>
        <v>0</v>
      </c>
    </row>
    <row r="237" spans="1:9" ht="12.75">
      <c r="A237" s="47"/>
      <c r="B237" s="832" t="s">
        <v>629</v>
      </c>
      <c r="C237" s="833"/>
      <c r="D237" s="833"/>
      <c r="E237" s="834"/>
      <c r="F237" s="178">
        <v>0</v>
      </c>
      <c r="G237" s="178">
        <v>855</v>
      </c>
      <c r="H237" s="178">
        <v>855</v>
      </c>
      <c r="I237" s="425">
        <f t="shared" si="4"/>
        <v>100</v>
      </c>
    </row>
    <row r="238" spans="1:9" ht="12.75">
      <c r="A238" s="47"/>
      <c r="B238" s="856" t="s">
        <v>933</v>
      </c>
      <c r="C238" s="842"/>
      <c r="D238" s="842"/>
      <c r="E238" s="857"/>
      <c r="F238" s="178">
        <v>555</v>
      </c>
      <c r="G238" s="178">
        <v>555</v>
      </c>
      <c r="H238" s="178">
        <v>571</v>
      </c>
      <c r="I238" s="425">
        <f t="shared" si="4"/>
        <v>102.88288288288288</v>
      </c>
    </row>
    <row r="239" spans="1:9" ht="13.5" thickBot="1">
      <c r="A239" s="701"/>
      <c r="B239" s="868" t="s">
        <v>796</v>
      </c>
      <c r="C239" s="868"/>
      <c r="D239" s="868"/>
      <c r="E239" s="868"/>
      <c r="F239" s="189">
        <f>F195+F203+F211+F217+F222+F232</f>
        <v>1471068</v>
      </c>
      <c r="G239" s="189">
        <f>G195+G203+G211+G217+G222+G232</f>
        <v>1604198</v>
      </c>
      <c r="H239" s="189">
        <f>H195+H203+H211+H217+H222+H232</f>
        <v>1596513</v>
      </c>
      <c r="I239" s="430">
        <f t="shared" si="4"/>
        <v>99.52094442207259</v>
      </c>
    </row>
    <row r="240" spans="1:9" ht="13.5" thickTop="1">
      <c r="A240" s="686"/>
      <c r="B240" s="687"/>
      <c r="C240" s="687"/>
      <c r="D240" s="687"/>
      <c r="E240" s="687"/>
      <c r="F240" s="688"/>
      <c r="G240" s="688"/>
      <c r="H240" s="688"/>
      <c r="I240" s="688"/>
    </row>
    <row r="241" spans="1:9" ht="12.75">
      <c r="A241" s="689"/>
      <c r="B241" s="690"/>
      <c r="C241" s="690"/>
      <c r="D241" s="690"/>
      <c r="E241" s="690"/>
      <c r="F241" s="691"/>
      <c r="G241" s="691"/>
      <c r="H241" s="691"/>
      <c r="I241" s="691"/>
    </row>
    <row r="242" spans="1:9" ht="12.75">
      <c r="A242" s="689"/>
      <c r="B242" s="690"/>
      <c r="C242" s="690"/>
      <c r="D242" s="690"/>
      <c r="E242" s="690"/>
      <c r="F242" s="691"/>
      <c r="G242" s="691"/>
      <c r="H242" s="691"/>
      <c r="I242" s="691"/>
    </row>
    <row r="243" spans="1:9" ht="12.75">
      <c r="A243" s="689"/>
      <c r="B243" s="690"/>
      <c r="C243" s="690"/>
      <c r="D243" s="690"/>
      <c r="E243" s="690"/>
      <c r="F243" s="691"/>
      <c r="G243" s="691"/>
      <c r="H243" s="691"/>
      <c r="I243" s="691"/>
    </row>
    <row r="244" spans="1:9" ht="12.75">
      <c r="A244" s="689"/>
      <c r="B244" s="690"/>
      <c r="C244" s="690"/>
      <c r="D244" s="690"/>
      <c r="E244" s="690"/>
      <c r="F244" s="691"/>
      <c r="G244" s="691"/>
      <c r="H244" s="691"/>
      <c r="I244" s="691"/>
    </row>
    <row r="245" spans="1:9" ht="12.75">
      <c r="A245" s="689"/>
      <c r="B245" s="690"/>
      <c r="C245" s="690"/>
      <c r="D245" s="690"/>
      <c r="E245" s="690"/>
      <c r="F245" s="691"/>
      <c r="G245" s="691"/>
      <c r="H245" s="691"/>
      <c r="I245" s="691"/>
    </row>
    <row r="246" spans="1:9" ht="12.75">
      <c r="A246" s="689"/>
      <c r="B246" s="690"/>
      <c r="C246" s="690"/>
      <c r="D246" s="690"/>
      <c r="E246" s="690"/>
      <c r="F246" s="691"/>
      <c r="G246" s="691"/>
      <c r="H246" s="691"/>
      <c r="I246" s="691"/>
    </row>
    <row r="247" spans="1:9" ht="12.75">
      <c r="A247" s="689"/>
      <c r="B247" s="690"/>
      <c r="C247" s="690"/>
      <c r="D247" s="690"/>
      <c r="E247" s="690"/>
      <c r="F247" s="691"/>
      <c r="G247" s="691"/>
      <c r="H247" s="691"/>
      <c r="I247" s="691"/>
    </row>
    <row r="248" spans="1:9" ht="12.75">
      <c r="A248" s="689"/>
      <c r="B248" s="690"/>
      <c r="C248" s="690"/>
      <c r="D248" s="690"/>
      <c r="E248" s="690"/>
      <c r="F248" s="691"/>
      <c r="G248" s="691"/>
      <c r="H248" s="691"/>
      <c r="I248" s="691"/>
    </row>
    <row r="249" spans="1:9" ht="12.75">
      <c r="A249" s="689"/>
      <c r="B249" s="690"/>
      <c r="C249" s="690"/>
      <c r="D249" s="690"/>
      <c r="E249" s="690"/>
      <c r="F249" s="691"/>
      <c r="G249" s="691"/>
      <c r="H249" s="691"/>
      <c r="I249" s="691"/>
    </row>
    <row r="250" spans="1:9" ht="12.75">
      <c r="A250" s="689"/>
      <c r="B250" s="690"/>
      <c r="C250" s="690"/>
      <c r="D250" s="690"/>
      <c r="E250" s="690"/>
      <c r="F250" s="691"/>
      <c r="G250" s="691"/>
      <c r="H250" s="691"/>
      <c r="I250" s="691"/>
    </row>
    <row r="251" spans="1:9" ht="12.75">
      <c r="A251" s="689"/>
      <c r="B251" s="690"/>
      <c r="C251" s="690"/>
      <c r="D251" s="690"/>
      <c r="E251" s="690"/>
      <c r="F251" s="691"/>
      <c r="G251" s="691"/>
      <c r="H251" s="691"/>
      <c r="I251" s="691"/>
    </row>
    <row r="252" spans="1:9" ht="12.75">
      <c r="A252" s="689"/>
      <c r="B252" s="690"/>
      <c r="C252" s="690"/>
      <c r="D252" s="690"/>
      <c r="E252" s="690"/>
      <c r="F252" s="691"/>
      <c r="G252" s="691"/>
      <c r="H252" s="691"/>
      <c r="I252" s="691"/>
    </row>
    <row r="253" spans="1:9" ht="15">
      <c r="A253" s="689"/>
      <c r="B253" s="690"/>
      <c r="C253" s="690"/>
      <c r="D253" s="690"/>
      <c r="E253" s="690"/>
      <c r="F253" s="691"/>
      <c r="G253" s="998" t="s">
        <v>1019</v>
      </c>
      <c r="H253" s="829"/>
      <c r="I253" s="829"/>
    </row>
    <row r="254" spans="1:9" ht="12.75">
      <c r="A254" s="689"/>
      <c r="B254" s="690"/>
      <c r="C254" s="690"/>
      <c r="D254" s="690"/>
      <c r="E254" s="690"/>
      <c r="F254" s="691"/>
      <c r="G254" s="691"/>
      <c r="H254" s="691"/>
      <c r="I254" s="691"/>
    </row>
    <row r="255" spans="1:9" ht="12.75">
      <c r="A255" s="689"/>
      <c r="B255" s="690"/>
      <c r="C255" s="690"/>
      <c r="D255" s="690"/>
      <c r="E255" s="690"/>
      <c r="F255" s="691"/>
      <c r="G255" s="691"/>
      <c r="H255" s="691"/>
      <c r="I255" s="691"/>
    </row>
    <row r="256" spans="1:9" ht="12.75">
      <c r="A256" s="689"/>
      <c r="B256" s="690"/>
      <c r="C256" s="690"/>
      <c r="D256" s="690"/>
      <c r="E256" s="690"/>
      <c r="F256" s="691"/>
      <c r="G256" s="691"/>
      <c r="H256" s="691"/>
      <c r="I256" s="691"/>
    </row>
    <row r="257" spans="1:9" ht="12.75">
      <c r="A257" s="689"/>
      <c r="B257" s="690"/>
      <c r="C257" s="690"/>
      <c r="D257" s="690"/>
      <c r="E257" s="690"/>
      <c r="F257" s="691"/>
      <c r="G257" s="691"/>
      <c r="H257" s="691"/>
      <c r="I257" s="691"/>
    </row>
    <row r="258" spans="1:9" ht="12.75">
      <c r="A258" s="689"/>
      <c r="B258" s="690"/>
      <c r="C258" s="690"/>
      <c r="D258" s="690"/>
      <c r="E258" s="690"/>
      <c r="F258" s="691"/>
      <c r="G258" s="691"/>
      <c r="H258" s="691"/>
      <c r="I258" s="691"/>
    </row>
    <row r="259" spans="1:9" ht="12.75">
      <c r="A259" s="689"/>
      <c r="B259" s="690"/>
      <c r="C259" s="690"/>
      <c r="D259" s="690"/>
      <c r="E259" s="690"/>
      <c r="F259" s="691"/>
      <c r="G259" s="691"/>
      <c r="H259" s="691"/>
      <c r="I259" s="691"/>
    </row>
    <row r="260" spans="1:9" ht="13.5" thickBot="1">
      <c r="A260" s="692"/>
      <c r="B260" s="693"/>
      <c r="C260" s="693"/>
      <c r="D260" s="693"/>
      <c r="E260" s="693"/>
      <c r="F260" s="694"/>
      <c r="G260" s="694"/>
      <c r="H260" s="694"/>
      <c r="I260" s="702" t="s">
        <v>719</v>
      </c>
    </row>
    <row r="261" spans="1:9" ht="13.5" thickTop="1">
      <c r="A261" s="63" t="s">
        <v>760</v>
      </c>
      <c r="B261" s="853" t="s">
        <v>797</v>
      </c>
      <c r="C261" s="861"/>
      <c r="D261" s="861"/>
      <c r="E261" s="862"/>
      <c r="F261" s="175">
        <v>97508</v>
      </c>
      <c r="G261" s="175">
        <v>103139</v>
      </c>
      <c r="H261" s="175">
        <v>97021</v>
      </c>
      <c r="I261" s="695">
        <f t="shared" si="4"/>
        <v>94.06819922628685</v>
      </c>
    </row>
    <row r="262" spans="1:9" ht="12.75" customHeight="1">
      <c r="A262" s="63" t="s">
        <v>765</v>
      </c>
      <c r="B262" s="832" t="s">
        <v>798</v>
      </c>
      <c r="C262" s="835"/>
      <c r="D262" s="835"/>
      <c r="E262" s="836"/>
      <c r="F262" s="175">
        <v>2044</v>
      </c>
      <c r="G262" s="175">
        <v>2461</v>
      </c>
      <c r="H262" s="175">
        <v>1423</v>
      </c>
      <c r="I262" s="426">
        <f t="shared" si="4"/>
        <v>57.82202356765542</v>
      </c>
    </row>
    <row r="263" spans="1:9" ht="12.75">
      <c r="A263" s="63" t="s">
        <v>769</v>
      </c>
      <c r="B263" s="841" t="s">
        <v>799</v>
      </c>
      <c r="C263" s="841"/>
      <c r="D263" s="841"/>
      <c r="E263" s="841"/>
      <c r="F263" s="180">
        <f>SUM(F264:F269)</f>
        <v>16100</v>
      </c>
      <c r="G263" s="180">
        <f>SUM(G264:G269)</f>
        <v>20979</v>
      </c>
      <c r="H263" s="180">
        <f>SUM(H264:H269)</f>
        <v>16504</v>
      </c>
      <c r="I263" s="426">
        <f t="shared" si="4"/>
        <v>78.669145335812</v>
      </c>
    </row>
    <row r="264" spans="1:9" ht="12.75">
      <c r="A264" s="63"/>
      <c r="B264" s="832" t="s">
        <v>800</v>
      </c>
      <c r="C264" s="835"/>
      <c r="D264" s="835"/>
      <c r="E264" s="836"/>
      <c r="F264" s="178">
        <v>1600</v>
      </c>
      <c r="G264" s="178">
        <v>1600</v>
      </c>
      <c r="H264" s="178">
        <v>200</v>
      </c>
      <c r="I264" s="425">
        <f t="shared" si="4"/>
        <v>12.5</v>
      </c>
    </row>
    <row r="265" spans="1:9" ht="12.75">
      <c r="A265" s="63"/>
      <c r="B265" s="832" t="s">
        <v>801</v>
      </c>
      <c r="C265" s="835"/>
      <c r="D265" s="835"/>
      <c r="E265" s="836"/>
      <c r="F265" s="178">
        <v>2400</v>
      </c>
      <c r="G265" s="178">
        <v>2400</v>
      </c>
      <c r="H265" s="178">
        <v>300</v>
      </c>
      <c r="I265" s="425">
        <f t="shared" si="4"/>
        <v>12.5</v>
      </c>
    </row>
    <row r="266" spans="1:9" ht="12.75">
      <c r="A266" s="63"/>
      <c r="B266" s="832" t="s">
        <v>802</v>
      </c>
      <c r="C266" s="835"/>
      <c r="D266" s="835"/>
      <c r="E266" s="836"/>
      <c r="F266" s="178">
        <v>1000</v>
      </c>
      <c r="G266" s="178">
        <v>1000</v>
      </c>
      <c r="H266" s="178">
        <v>1000</v>
      </c>
      <c r="I266" s="425">
        <f t="shared" si="4"/>
        <v>100</v>
      </c>
    </row>
    <row r="267" spans="1:9" ht="12.75">
      <c r="A267" s="63"/>
      <c r="B267" s="832" t="s">
        <v>954</v>
      </c>
      <c r="C267" s="837"/>
      <c r="D267" s="837"/>
      <c r="E267" s="834"/>
      <c r="F267" s="178">
        <v>0</v>
      </c>
      <c r="G267" s="178">
        <v>2146</v>
      </c>
      <c r="H267" s="178">
        <v>1559</v>
      </c>
      <c r="I267" s="425">
        <f t="shared" si="4"/>
        <v>72.64678471575023</v>
      </c>
    </row>
    <row r="268" spans="1:9" ht="12.75">
      <c r="A268" s="63"/>
      <c r="B268" s="832" t="s">
        <v>630</v>
      </c>
      <c r="C268" s="833"/>
      <c r="D268" s="833"/>
      <c r="E268" s="834"/>
      <c r="F268" s="178">
        <v>0</v>
      </c>
      <c r="G268" s="178">
        <v>2733</v>
      </c>
      <c r="H268" s="178">
        <v>2345</v>
      </c>
      <c r="I268" s="425">
        <f t="shared" si="4"/>
        <v>85.80314672521038</v>
      </c>
    </row>
    <row r="269" spans="1:9" ht="12.75">
      <c r="A269" s="63"/>
      <c r="B269" s="832" t="s">
        <v>631</v>
      </c>
      <c r="C269" s="835"/>
      <c r="D269" s="835"/>
      <c r="E269" s="836"/>
      <c r="F269" s="178">
        <v>11100</v>
      </c>
      <c r="G269" s="178">
        <v>11100</v>
      </c>
      <c r="H269" s="178">
        <v>11100</v>
      </c>
      <c r="I269" s="425">
        <f t="shared" si="4"/>
        <v>100</v>
      </c>
    </row>
    <row r="270" spans="1:9" ht="12.75">
      <c r="A270" s="63" t="s">
        <v>774</v>
      </c>
      <c r="B270" s="856" t="s">
        <v>910</v>
      </c>
      <c r="C270" s="842"/>
      <c r="D270" s="842"/>
      <c r="E270" s="857"/>
      <c r="F270" s="175">
        <v>0</v>
      </c>
      <c r="G270" s="175">
        <v>0</v>
      </c>
      <c r="H270" s="175">
        <v>0</v>
      </c>
      <c r="I270" s="428">
        <v>0</v>
      </c>
    </row>
    <row r="271" spans="1:9" ht="12.75">
      <c r="A271" s="64"/>
      <c r="B271" s="858" t="s">
        <v>803</v>
      </c>
      <c r="C271" s="859"/>
      <c r="D271" s="859"/>
      <c r="E271" s="860"/>
      <c r="F271" s="182">
        <f>F261+F262+F263</f>
        <v>115652</v>
      </c>
      <c r="G271" s="182">
        <f>G261+G262+G263</f>
        <v>126579</v>
      </c>
      <c r="H271" s="182">
        <f>H261+H262+H263</f>
        <v>114948</v>
      </c>
      <c r="I271" s="427">
        <f t="shared" si="4"/>
        <v>90.8112720119451</v>
      </c>
    </row>
    <row r="272" spans="1:9" ht="12.75">
      <c r="A272" s="63" t="s">
        <v>776</v>
      </c>
      <c r="B272" s="850" t="s">
        <v>804</v>
      </c>
      <c r="C272" s="851"/>
      <c r="D272" s="851"/>
      <c r="E272" s="852"/>
      <c r="F272" s="175">
        <v>25000</v>
      </c>
      <c r="G272" s="175">
        <v>0</v>
      </c>
      <c r="H272" s="175">
        <v>0</v>
      </c>
      <c r="I272" s="424">
        <v>0</v>
      </c>
    </row>
    <row r="273" spans="1:9" ht="12.75">
      <c r="A273" s="63" t="s">
        <v>779</v>
      </c>
      <c r="B273" s="853" t="s">
        <v>840</v>
      </c>
      <c r="C273" s="854"/>
      <c r="D273" s="854"/>
      <c r="E273" s="855"/>
      <c r="F273" s="175">
        <v>0</v>
      </c>
      <c r="G273" s="175">
        <v>0</v>
      </c>
      <c r="H273" s="175">
        <v>0</v>
      </c>
      <c r="I273" s="426">
        <v>0</v>
      </c>
    </row>
    <row r="274" spans="1:9" ht="12.75" customHeight="1">
      <c r="A274" s="63" t="s">
        <v>781</v>
      </c>
      <c r="B274" s="832" t="s">
        <v>805</v>
      </c>
      <c r="C274" s="835"/>
      <c r="D274" s="835"/>
      <c r="E274" s="836"/>
      <c r="F274" s="175">
        <v>0</v>
      </c>
      <c r="G274" s="175">
        <v>0</v>
      </c>
      <c r="H274" s="175">
        <v>0</v>
      </c>
      <c r="I274" s="426">
        <v>0</v>
      </c>
    </row>
    <row r="275" spans="1:9" ht="12.75" customHeight="1">
      <c r="A275" s="63" t="s">
        <v>893</v>
      </c>
      <c r="B275" s="832" t="s">
        <v>955</v>
      </c>
      <c r="C275" s="837"/>
      <c r="D275" s="837"/>
      <c r="E275" s="834"/>
      <c r="F275" s="175">
        <v>0</v>
      </c>
      <c r="G275" s="175">
        <v>0</v>
      </c>
      <c r="H275" s="175">
        <v>0</v>
      </c>
      <c r="I275" s="426">
        <v>0</v>
      </c>
    </row>
    <row r="276" spans="1:9" ht="12.75" customHeight="1">
      <c r="A276" s="63" t="s">
        <v>894</v>
      </c>
      <c r="B276" s="832" t="s">
        <v>956</v>
      </c>
      <c r="C276" s="837"/>
      <c r="D276" s="837"/>
      <c r="E276" s="834"/>
      <c r="F276" s="175">
        <v>0</v>
      </c>
      <c r="G276" s="175">
        <v>0</v>
      </c>
      <c r="H276" s="175">
        <v>18927</v>
      </c>
      <c r="I276" s="428">
        <v>0</v>
      </c>
    </row>
    <row r="277" spans="1:9" ht="12.75">
      <c r="A277" s="64"/>
      <c r="B277" s="846" t="s">
        <v>806</v>
      </c>
      <c r="C277" s="846"/>
      <c r="D277" s="846"/>
      <c r="E277" s="846"/>
      <c r="F277" s="423">
        <f>F239+F271+F272+F273+F274+F275+F276</f>
        <v>1611720</v>
      </c>
      <c r="G277" s="423">
        <f>G239+G271+G272+G273+G274+G275+G276</f>
        <v>1730777</v>
      </c>
      <c r="H277" s="423">
        <f>H239+H271+H272+H273+H274+H275+H276</f>
        <v>1730388</v>
      </c>
      <c r="I277" s="429">
        <f t="shared" si="4"/>
        <v>99.97752454533426</v>
      </c>
    </row>
    <row r="278" spans="1:9" ht="13.5" thickBot="1">
      <c r="A278" s="65"/>
      <c r="B278" s="847" t="s">
        <v>807</v>
      </c>
      <c r="C278" s="848"/>
      <c r="D278" s="848"/>
      <c r="E278" s="849"/>
      <c r="F278" s="431">
        <v>351.5</v>
      </c>
      <c r="G278" s="431">
        <v>348.5</v>
      </c>
      <c r="H278" s="431">
        <v>340.5</v>
      </c>
      <c r="I278" s="430">
        <f t="shared" si="4"/>
        <v>97.70444763271162</v>
      </c>
    </row>
    <row r="279" ht="15" customHeight="1" thickTop="1"/>
  </sheetData>
  <sheetProtection/>
  <mergeCells count="206">
    <mergeCell ref="F127:I127"/>
    <mergeCell ref="G253:I253"/>
    <mergeCell ref="B235:E235"/>
    <mergeCell ref="B236:E236"/>
    <mergeCell ref="B237:E237"/>
    <mergeCell ref="B226:E226"/>
    <mergeCell ref="G187:I187"/>
    <mergeCell ref="I192:I193"/>
    <mergeCell ref="G192:G193"/>
    <mergeCell ref="H192:H193"/>
    <mergeCell ref="B268:E268"/>
    <mergeCell ref="B31:E31"/>
    <mergeCell ref="B48:E48"/>
    <mergeCell ref="B49:E49"/>
    <mergeCell ref="B54:E54"/>
    <mergeCell ref="B45:E45"/>
    <mergeCell ref="B46:E46"/>
    <mergeCell ref="B33:E33"/>
    <mergeCell ref="B34:E34"/>
    <mergeCell ref="B36:E36"/>
    <mergeCell ref="B37:E37"/>
    <mergeCell ref="B234:E234"/>
    <mergeCell ref="B230:E230"/>
    <mergeCell ref="B139:E139"/>
    <mergeCell ref="B136:E136"/>
    <mergeCell ref="B140:E140"/>
    <mergeCell ref="B232:E232"/>
    <mergeCell ref="B223:E223"/>
    <mergeCell ref="B197:E197"/>
    <mergeCell ref="B198:E198"/>
    <mergeCell ref="B89:E89"/>
    <mergeCell ref="B76:E76"/>
    <mergeCell ref="B77:E77"/>
    <mergeCell ref="B91:E91"/>
    <mergeCell ref="B94:E94"/>
    <mergeCell ref="B93:E93"/>
    <mergeCell ref="B92:E92"/>
    <mergeCell ref="F192:F193"/>
    <mergeCell ref="B220:E220"/>
    <mergeCell ref="B222:E222"/>
    <mergeCell ref="B221:E221"/>
    <mergeCell ref="B194:E194"/>
    <mergeCell ref="B211:E211"/>
    <mergeCell ref="B208:E208"/>
    <mergeCell ref="B201:E201"/>
    <mergeCell ref="B204:E204"/>
    <mergeCell ref="B207:E207"/>
    <mergeCell ref="B112:E112"/>
    <mergeCell ref="B113:E113"/>
    <mergeCell ref="H71:H72"/>
    <mergeCell ref="B75:E75"/>
    <mergeCell ref="B73:E73"/>
    <mergeCell ref="B74:E74"/>
    <mergeCell ref="F71:F72"/>
    <mergeCell ref="G71:G72"/>
    <mergeCell ref="B98:E98"/>
    <mergeCell ref="B99:E99"/>
    <mergeCell ref="B225:E225"/>
    <mergeCell ref="B206:E206"/>
    <mergeCell ref="B121:E121"/>
    <mergeCell ref="B137:E137"/>
    <mergeCell ref="B135:E135"/>
    <mergeCell ref="B134:E134"/>
    <mergeCell ref="B227:E227"/>
    <mergeCell ref="B196:E196"/>
    <mergeCell ref="B143:E143"/>
    <mergeCell ref="B116:E116"/>
    <mergeCell ref="B224:E224"/>
    <mergeCell ref="B219:E219"/>
    <mergeCell ref="B142:E142"/>
    <mergeCell ref="B145:E145"/>
    <mergeCell ref="B146:E146"/>
    <mergeCell ref="B205:E205"/>
    <mergeCell ref="A192:A193"/>
    <mergeCell ref="B192:E193"/>
    <mergeCell ref="B218:E218"/>
    <mergeCell ref="B217:E217"/>
    <mergeCell ref="B213:E213"/>
    <mergeCell ref="B214:E214"/>
    <mergeCell ref="B215:E215"/>
    <mergeCell ref="B209:E209"/>
    <mergeCell ref="B199:E199"/>
    <mergeCell ref="B212:E212"/>
    <mergeCell ref="B29:E29"/>
    <mergeCell ref="B30:E30"/>
    <mergeCell ref="B32:E32"/>
    <mergeCell ref="A71:A72"/>
    <mergeCell ref="B71:E72"/>
    <mergeCell ref="B58:E58"/>
    <mergeCell ref="B59:E59"/>
    <mergeCell ref="B41:E41"/>
    <mergeCell ref="B42:E42"/>
    <mergeCell ref="B38:E38"/>
    <mergeCell ref="B14:E14"/>
    <mergeCell ref="B23:E23"/>
    <mergeCell ref="B278:E278"/>
    <mergeCell ref="B271:E271"/>
    <mergeCell ref="B274:E274"/>
    <mergeCell ref="B277:E277"/>
    <mergeCell ref="B272:E272"/>
    <mergeCell ref="B276:E276"/>
    <mergeCell ref="B275:E275"/>
    <mergeCell ref="B273:E273"/>
    <mergeCell ref="B9:E9"/>
    <mergeCell ref="F7:F8"/>
    <mergeCell ref="B10:E10"/>
    <mergeCell ref="B11:E11"/>
    <mergeCell ref="B28:E28"/>
    <mergeCell ref="B16:E16"/>
    <mergeCell ref="B17:E17"/>
    <mergeCell ref="B22:E22"/>
    <mergeCell ref="B12:E12"/>
    <mergeCell ref="B13:E13"/>
    <mergeCell ref="F1:I1"/>
    <mergeCell ref="F6:I6"/>
    <mergeCell ref="A3:I3"/>
    <mergeCell ref="A4:I4"/>
    <mergeCell ref="A7:A8"/>
    <mergeCell ref="B7:E8"/>
    <mergeCell ref="G7:G8"/>
    <mergeCell ref="B15:E15"/>
    <mergeCell ref="B20:E20"/>
    <mergeCell ref="B21:E21"/>
    <mergeCell ref="B35:E35"/>
    <mergeCell ref="B18:E18"/>
    <mergeCell ref="B19:E19"/>
    <mergeCell ref="B24:E24"/>
    <mergeCell ref="B25:E25"/>
    <mergeCell ref="B26:E26"/>
    <mergeCell ref="B27:E27"/>
    <mergeCell ref="B55:E55"/>
    <mergeCell ref="B56:E56"/>
    <mergeCell ref="B39:E39"/>
    <mergeCell ref="B40:E40"/>
    <mergeCell ref="B43:E43"/>
    <mergeCell ref="B44:E44"/>
    <mergeCell ref="B50:E50"/>
    <mergeCell ref="B53:E53"/>
    <mergeCell ref="B51:E51"/>
    <mergeCell ref="B52:E52"/>
    <mergeCell ref="B115:E115"/>
    <mergeCell ref="I71:I72"/>
    <mergeCell ref="B86:E86"/>
    <mergeCell ref="B111:E111"/>
    <mergeCell ref="B88:E88"/>
    <mergeCell ref="B95:E95"/>
    <mergeCell ref="B87:E87"/>
    <mergeCell ref="B100:E100"/>
    <mergeCell ref="B105:E105"/>
    <mergeCell ref="B109:E109"/>
    <mergeCell ref="B239:E239"/>
    <mergeCell ref="I7:I8"/>
    <mergeCell ref="B233:E233"/>
    <mergeCell ref="B90:E90"/>
    <mergeCell ref="B96:E96"/>
    <mergeCell ref="B97:E97"/>
    <mergeCell ref="B110:E110"/>
    <mergeCell ref="B138:E138"/>
    <mergeCell ref="B141:E141"/>
    <mergeCell ref="B200:E200"/>
    <mergeCell ref="H7:H8"/>
    <mergeCell ref="B238:E238"/>
    <mergeCell ref="B203:E203"/>
    <mergeCell ref="B202:E202"/>
    <mergeCell ref="B210:E210"/>
    <mergeCell ref="B195:E195"/>
    <mergeCell ref="B144:E144"/>
    <mergeCell ref="B47:E47"/>
    <mergeCell ref="F66:I66"/>
    <mergeCell ref="B85:E85"/>
    <mergeCell ref="B267:E267"/>
    <mergeCell ref="B261:E261"/>
    <mergeCell ref="B262:E262"/>
    <mergeCell ref="B265:E265"/>
    <mergeCell ref="B263:E263"/>
    <mergeCell ref="B266:E266"/>
    <mergeCell ref="B80:E80"/>
    <mergeCell ref="B81:E81"/>
    <mergeCell ref="B61:E61"/>
    <mergeCell ref="B83:E83"/>
    <mergeCell ref="B270:E270"/>
    <mergeCell ref="B269:E269"/>
    <mergeCell ref="B216:E216"/>
    <mergeCell ref="B264:E264"/>
    <mergeCell ref="B228:E228"/>
    <mergeCell ref="B229:E229"/>
    <mergeCell ref="B101:E101"/>
    <mergeCell ref="B102:E102"/>
    <mergeCell ref="B103:E103"/>
    <mergeCell ref="B104:E104"/>
    <mergeCell ref="B57:E57"/>
    <mergeCell ref="B60:E60"/>
    <mergeCell ref="B82:E82"/>
    <mergeCell ref="B84:E84"/>
    <mergeCell ref="B78:E78"/>
    <mergeCell ref="B79:E79"/>
    <mergeCell ref="B231:E231"/>
    <mergeCell ref="B106:E106"/>
    <mergeCell ref="B107:E107"/>
    <mergeCell ref="B108:E108"/>
    <mergeCell ref="B114:E114"/>
    <mergeCell ref="B117:E117"/>
    <mergeCell ref="B122:E122"/>
    <mergeCell ref="B118:E118"/>
    <mergeCell ref="B119:E119"/>
    <mergeCell ref="B120:E120"/>
  </mergeCells>
  <printOptions/>
  <pageMargins left="0.61" right="0.12" top="1" bottom="1" header="0.5" footer="0.5"/>
  <pageSetup firstPageNumber="17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B7" sqref="B7:E8"/>
    </sheetView>
  </sheetViews>
  <sheetFormatPr defaultColWidth="9.00390625" defaultRowHeight="12.75"/>
  <cols>
    <col min="1" max="1" width="3.75390625" style="66" customWidth="1"/>
    <col min="2" max="3" width="9.125" style="66" customWidth="1"/>
    <col min="4" max="4" width="12.875" style="66" customWidth="1"/>
    <col min="5" max="5" width="15.00390625" style="66" customWidth="1"/>
    <col min="6" max="6" width="10.75390625" style="66" customWidth="1"/>
    <col min="7" max="7" width="12.00390625" style="66" customWidth="1"/>
    <col min="8" max="8" width="11.75390625" style="66" customWidth="1"/>
    <col min="9" max="9" width="10.75390625" style="66" customWidth="1"/>
    <col min="10" max="16384" width="9.125" style="66" customWidth="1"/>
  </cols>
  <sheetData>
    <row r="1" spans="6:10" ht="15">
      <c r="F1" s="900" t="s">
        <v>833</v>
      </c>
      <c r="G1" s="900"/>
      <c r="H1" s="900"/>
      <c r="I1" s="900"/>
      <c r="J1" s="67"/>
    </row>
    <row r="2" spans="9:10" ht="12.75">
      <c r="I2" s="68"/>
      <c r="J2" s="68"/>
    </row>
    <row r="3" spans="1:10" ht="12.75">
      <c r="A3" s="1015" t="s">
        <v>1053</v>
      </c>
      <c r="B3" s="1015"/>
      <c r="C3" s="1015"/>
      <c r="D3" s="1015"/>
      <c r="E3" s="1015"/>
      <c r="F3" s="1015"/>
      <c r="G3" s="1015"/>
      <c r="H3" s="1015"/>
      <c r="I3" s="1015"/>
      <c r="J3" s="69"/>
    </row>
    <row r="4" spans="1:10" ht="29.25" customHeight="1">
      <c r="A4" s="999" t="s">
        <v>633</v>
      </c>
      <c r="B4" s="904"/>
      <c r="C4" s="904"/>
      <c r="D4" s="904"/>
      <c r="E4" s="904"/>
      <c r="F4" s="904"/>
      <c r="G4" s="904"/>
      <c r="H4" s="904"/>
      <c r="I4" s="904"/>
      <c r="J4" s="69"/>
    </row>
    <row r="5" spans="3:9" ht="12.75">
      <c r="C5" s="69"/>
      <c r="D5" s="69"/>
      <c r="E5" s="69"/>
      <c r="F5" s="69"/>
      <c r="G5" s="69"/>
      <c r="H5" s="69"/>
      <c r="I5" s="69"/>
    </row>
    <row r="6" spans="6:9" ht="13.5" thickBot="1">
      <c r="F6" s="1010" t="s">
        <v>719</v>
      </c>
      <c r="G6" s="1010"/>
      <c r="H6" s="1010"/>
      <c r="I6" s="1010"/>
    </row>
    <row r="7" spans="1:9" ht="13.5" customHeight="1" thickTop="1">
      <c r="A7" s="1002" t="s">
        <v>720</v>
      </c>
      <c r="B7" s="1011" t="s">
        <v>721</v>
      </c>
      <c r="C7" s="1011"/>
      <c r="D7" s="1011"/>
      <c r="E7" s="1011"/>
      <c r="F7" s="1013" t="s">
        <v>1035</v>
      </c>
      <c r="G7" s="1013" t="s">
        <v>717</v>
      </c>
      <c r="H7" s="1013" t="s">
        <v>718</v>
      </c>
      <c r="I7" s="866" t="s">
        <v>949</v>
      </c>
    </row>
    <row r="8" spans="1:9" ht="13.5" thickBot="1">
      <c r="A8" s="1003"/>
      <c r="B8" s="1012"/>
      <c r="C8" s="1012"/>
      <c r="D8" s="1012"/>
      <c r="E8" s="1012"/>
      <c r="F8" s="1014"/>
      <c r="G8" s="948"/>
      <c r="H8" s="948"/>
      <c r="I8" s="867"/>
    </row>
    <row r="9" spans="1:9" ht="16.5" customHeight="1" thickBot="1">
      <c r="A9" s="70"/>
      <c r="B9" s="1000" t="s">
        <v>722</v>
      </c>
      <c r="C9" s="1000"/>
      <c r="D9" s="1000"/>
      <c r="E9" s="1000"/>
      <c r="F9" s="71"/>
      <c r="G9" s="200"/>
      <c r="H9" s="200"/>
      <c r="I9" s="72"/>
    </row>
    <row r="10" spans="1:9" ht="13.5" customHeight="1">
      <c r="A10" s="73" t="s">
        <v>808</v>
      </c>
      <c r="B10" s="1001" t="s">
        <v>723</v>
      </c>
      <c r="C10" s="1001"/>
      <c r="D10" s="1001"/>
      <c r="E10" s="1001"/>
      <c r="F10" s="201">
        <v>1198643</v>
      </c>
      <c r="G10" s="365">
        <v>656094</v>
      </c>
      <c r="H10" s="365">
        <v>659817</v>
      </c>
      <c r="I10" s="74">
        <f aca="true" t="shared" si="0" ref="I10:I15">H10/G10*100</f>
        <v>100.56744917648996</v>
      </c>
    </row>
    <row r="11" spans="1:9" ht="12.75">
      <c r="A11" s="75" t="s">
        <v>809</v>
      </c>
      <c r="B11" s="1004" t="s">
        <v>737</v>
      </c>
      <c r="C11" s="1005"/>
      <c r="D11" s="1005"/>
      <c r="E11" s="1006"/>
      <c r="F11" s="202">
        <v>90875</v>
      </c>
      <c r="G11" s="366">
        <v>867336</v>
      </c>
      <c r="H11" s="366">
        <v>867336</v>
      </c>
      <c r="I11" s="74">
        <f t="shared" si="0"/>
        <v>100</v>
      </c>
    </row>
    <row r="12" spans="1:9" ht="12.75" customHeight="1">
      <c r="A12" s="76" t="s">
        <v>810</v>
      </c>
      <c r="B12" s="1007" t="s">
        <v>751</v>
      </c>
      <c r="C12" s="1008"/>
      <c r="D12" s="1008"/>
      <c r="E12" s="1009"/>
      <c r="F12" s="203">
        <v>16697</v>
      </c>
      <c r="G12" s="367">
        <v>21435</v>
      </c>
      <c r="H12" s="367">
        <v>10165</v>
      </c>
      <c r="I12" s="74">
        <f t="shared" si="0"/>
        <v>47.42243993468626</v>
      </c>
    </row>
    <row r="13" spans="1:9" ht="12.75">
      <c r="A13" s="77" t="s">
        <v>811</v>
      </c>
      <c r="B13" s="1004" t="s">
        <v>934</v>
      </c>
      <c r="C13" s="1005"/>
      <c r="D13" s="1005"/>
      <c r="E13" s="1006"/>
      <c r="F13" s="202">
        <v>19688</v>
      </c>
      <c r="G13" s="366">
        <v>18968</v>
      </c>
      <c r="H13" s="366">
        <v>18968</v>
      </c>
      <c r="I13" s="74">
        <f t="shared" si="0"/>
        <v>100</v>
      </c>
    </row>
    <row r="14" spans="1:9" ht="12.75">
      <c r="A14" s="78" t="s">
        <v>812</v>
      </c>
      <c r="B14" s="1007" t="s">
        <v>912</v>
      </c>
      <c r="C14" s="1008"/>
      <c r="D14" s="1008"/>
      <c r="E14" s="1009"/>
      <c r="F14" s="203">
        <v>78643</v>
      </c>
      <c r="G14" s="368">
        <v>124715</v>
      </c>
      <c r="H14" s="368">
        <v>117127</v>
      </c>
      <c r="I14" s="74">
        <f t="shared" si="0"/>
        <v>93.9157278595197</v>
      </c>
    </row>
    <row r="15" spans="1:9" ht="12.75" customHeight="1">
      <c r="A15" s="76" t="s">
        <v>814</v>
      </c>
      <c r="B15" s="1016" t="s">
        <v>813</v>
      </c>
      <c r="C15" s="1017"/>
      <c r="D15" s="1017"/>
      <c r="E15" s="1018"/>
      <c r="F15" s="1019">
        <v>3574</v>
      </c>
      <c r="G15" s="1026">
        <v>3574</v>
      </c>
      <c r="H15" s="1026">
        <v>3956</v>
      </c>
      <c r="I15" s="1021">
        <f t="shared" si="0"/>
        <v>110.688304420817</v>
      </c>
    </row>
    <row r="16" spans="1:9" ht="13.5" customHeight="1">
      <c r="A16" s="79"/>
      <c r="B16" s="1023" t="s">
        <v>768</v>
      </c>
      <c r="C16" s="1024"/>
      <c r="D16" s="1024"/>
      <c r="E16" s="1025"/>
      <c r="F16" s="1020"/>
      <c r="G16" s="1027"/>
      <c r="H16" s="1027"/>
      <c r="I16" s="1022"/>
    </row>
    <row r="17" spans="1:9" ht="12.75">
      <c r="A17" s="77" t="s">
        <v>817</v>
      </c>
      <c r="B17" s="1004" t="s">
        <v>778</v>
      </c>
      <c r="C17" s="1005"/>
      <c r="D17" s="1005"/>
      <c r="E17" s="1006"/>
      <c r="F17" s="204">
        <v>3600</v>
      </c>
      <c r="G17" s="369">
        <v>3979</v>
      </c>
      <c r="H17" s="369">
        <v>3033</v>
      </c>
      <c r="I17" s="163">
        <v>0</v>
      </c>
    </row>
    <row r="18" spans="1:9" ht="12.75">
      <c r="A18" s="77"/>
      <c r="B18" s="1031" t="s">
        <v>815</v>
      </c>
      <c r="C18" s="1032"/>
      <c r="D18" s="1032"/>
      <c r="E18" s="1033"/>
      <c r="F18" s="205">
        <f>SUM(F10:F17)</f>
        <v>1411720</v>
      </c>
      <c r="G18" s="370">
        <f>SUM(G10:G17)</f>
        <v>1696101</v>
      </c>
      <c r="H18" s="370">
        <f>SUM(H10:H17)</f>
        <v>1680402</v>
      </c>
      <c r="I18" s="321">
        <f aca="true" t="shared" si="1" ref="I18:I34">H18/G18*100</f>
        <v>99.07440653593153</v>
      </c>
    </row>
    <row r="19" spans="1:9" ht="12.75">
      <c r="A19" s="77"/>
      <c r="B19" s="1034" t="s">
        <v>816</v>
      </c>
      <c r="C19" s="1035"/>
      <c r="D19" s="1035"/>
      <c r="E19" s="1036"/>
      <c r="F19" s="203">
        <v>200000</v>
      </c>
      <c r="G19" s="367">
        <v>34676</v>
      </c>
      <c r="H19" s="367">
        <v>67286</v>
      </c>
      <c r="I19" s="162">
        <f t="shared" si="1"/>
        <v>194.04198869535125</v>
      </c>
    </row>
    <row r="20" spans="1:9" ht="12.75">
      <c r="A20" s="76" t="s">
        <v>913</v>
      </c>
      <c r="B20" s="1034" t="s">
        <v>818</v>
      </c>
      <c r="C20" s="1038"/>
      <c r="D20" s="1038"/>
      <c r="E20" s="1039"/>
      <c r="F20" s="203">
        <v>0</v>
      </c>
      <c r="G20" s="367">
        <v>0</v>
      </c>
      <c r="H20" s="367">
        <v>0</v>
      </c>
      <c r="I20" s="162">
        <v>0</v>
      </c>
    </row>
    <row r="21" spans="1:9" ht="12.75">
      <c r="A21" s="76" t="s">
        <v>921</v>
      </c>
      <c r="B21" s="1034" t="s">
        <v>953</v>
      </c>
      <c r="C21" s="882"/>
      <c r="D21" s="882"/>
      <c r="E21" s="883"/>
      <c r="F21" s="203">
        <v>0</v>
      </c>
      <c r="G21" s="367">
        <v>0</v>
      </c>
      <c r="H21" s="367">
        <v>-4431</v>
      </c>
      <c r="I21" s="162">
        <v>0</v>
      </c>
    </row>
    <row r="22" spans="1:9" ht="13.5" thickBot="1">
      <c r="A22" s="76"/>
      <c r="B22" s="1037" t="s">
        <v>782</v>
      </c>
      <c r="C22" s="1037"/>
      <c r="D22" s="1037"/>
      <c r="E22" s="1037"/>
      <c r="F22" s="206">
        <f>SUM(F18:F21)</f>
        <v>1611720</v>
      </c>
      <c r="G22" s="371">
        <f>SUM(G18:G21)</f>
        <v>1730777</v>
      </c>
      <c r="H22" s="371">
        <f>SUM(H18:H21)</f>
        <v>1743257</v>
      </c>
      <c r="I22" s="322">
        <f t="shared" si="1"/>
        <v>100.72106342989304</v>
      </c>
    </row>
    <row r="23" spans="1:9" ht="13.5" thickBot="1">
      <c r="A23" s="80"/>
      <c r="B23" s="1000" t="s">
        <v>783</v>
      </c>
      <c r="C23" s="1000"/>
      <c r="D23" s="1000"/>
      <c r="E23" s="1000"/>
      <c r="F23" s="207"/>
      <c r="G23" s="372"/>
      <c r="H23" s="372"/>
      <c r="I23" s="215"/>
    </row>
    <row r="24" spans="1:9" ht="12.75">
      <c r="A24" s="82" t="s">
        <v>808</v>
      </c>
      <c r="B24" s="1030" t="s">
        <v>819</v>
      </c>
      <c r="C24" s="1030"/>
      <c r="D24" s="1030"/>
      <c r="E24" s="1030"/>
      <c r="F24" s="208">
        <v>1471068</v>
      </c>
      <c r="G24" s="373">
        <v>1604198</v>
      </c>
      <c r="H24" s="373">
        <v>1596513</v>
      </c>
      <c r="I24" s="214">
        <f t="shared" si="1"/>
        <v>99.52094442207259</v>
      </c>
    </row>
    <row r="25" spans="1:9" ht="12.75">
      <c r="A25" s="75" t="s">
        <v>809</v>
      </c>
      <c r="B25" s="1029" t="s">
        <v>820</v>
      </c>
      <c r="C25" s="1029"/>
      <c r="D25" s="1029"/>
      <c r="E25" s="1029"/>
      <c r="F25" s="209">
        <v>101152</v>
      </c>
      <c r="G25" s="374">
        <v>109346</v>
      </c>
      <c r="H25" s="374">
        <v>100203</v>
      </c>
      <c r="I25" s="163">
        <f t="shared" si="1"/>
        <v>91.63846871399045</v>
      </c>
    </row>
    <row r="26" spans="1:9" ht="12.75">
      <c r="A26" s="75" t="s">
        <v>810</v>
      </c>
      <c r="B26" s="1029" t="s">
        <v>821</v>
      </c>
      <c r="C26" s="1029"/>
      <c r="D26" s="1029"/>
      <c r="E26" s="1029"/>
      <c r="F26" s="209">
        <v>3400</v>
      </c>
      <c r="G26" s="374">
        <v>3400</v>
      </c>
      <c r="H26" s="374">
        <v>1300</v>
      </c>
      <c r="I26" s="163">
        <f t="shared" si="1"/>
        <v>38.23529411764706</v>
      </c>
    </row>
    <row r="27" spans="1:9" ht="12.75">
      <c r="A27" s="83" t="s">
        <v>811</v>
      </c>
      <c r="B27" s="1041" t="s">
        <v>822</v>
      </c>
      <c r="C27" s="1041"/>
      <c r="D27" s="1041"/>
      <c r="E27" s="1041"/>
      <c r="F27" s="210">
        <v>25000</v>
      </c>
      <c r="G27" s="375">
        <v>0</v>
      </c>
      <c r="H27" s="375">
        <f>SUM(H28:H29)</f>
        <v>0</v>
      </c>
      <c r="I27" s="162">
        <v>0</v>
      </c>
    </row>
    <row r="28" spans="1:9" ht="12.75">
      <c r="A28" s="382"/>
      <c r="B28" s="1029" t="s">
        <v>804</v>
      </c>
      <c r="C28" s="1029"/>
      <c r="D28" s="1029"/>
      <c r="E28" s="1029"/>
      <c r="F28" s="209">
        <v>25000</v>
      </c>
      <c r="G28" s="380">
        <v>0</v>
      </c>
      <c r="H28" s="380">
        <v>0</v>
      </c>
      <c r="I28" s="163">
        <v>0</v>
      </c>
    </row>
    <row r="29" spans="1:9" ht="12.75">
      <c r="A29" s="382"/>
      <c r="B29" s="1029" t="s">
        <v>840</v>
      </c>
      <c r="C29" s="1042"/>
      <c r="D29" s="1042"/>
      <c r="E29" s="1042"/>
      <c r="F29" s="212">
        <v>0</v>
      </c>
      <c r="G29" s="381">
        <v>0</v>
      </c>
      <c r="H29" s="381">
        <v>0</v>
      </c>
      <c r="I29" s="163">
        <v>0</v>
      </c>
    </row>
    <row r="30" spans="1:9" ht="12.75">
      <c r="A30" s="75"/>
      <c r="B30" s="1040" t="s">
        <v>823</v>
      </c>
      <c r="C30" s="1040"/>
      <c r="D30" s="1040"/>
      <c r="E30" s="1040"/>
      <c r="F30" s="211">
        <f>F24+F25+F26+F27</f>
        <v>1600620</v>
      </c>
      <c r="G30" s="376">
        <f>G24+G25+G26+G27</f>
        <v>1716944</v>
      </c>
      <c r="H30" s="376">
        <f>H24+H25+H26+H27</f>
        <v>1698016</v>
      </c>
      <c r="I30" s="320">
        <f t="shared" si="1"/>
        <v>98.8975761585701</v>
      </c>
    </row>
    <row r="31" spans="1:9" ht="13.5" customHeight="1">
      <c r="A31" s="75"/>
      <c r="B31" s="1029" t="s">
        <v>824</v>
      </c>
      <c r="C31" s="1029"/>
      <c r="D31" s="1029"/>
      <c r="E31" s="1029"/>
      <c r="F31" s="212">
        <v>0</v>
      </c>
      <c r="G31" s="377">
        <v>0</v>
      </c>
      <c r="H31" s="377">
        <v>0</v>
      </c>
      <c r="I31" s="163">
        <v>0</v>
      </c>
    </row>
    <row r="32" spans="1:9" ht="12.75">
      <c r="A32" s="75" t="s">
        <v>812</v>
      </c>
      <c r="B32" s="1029" t="s">
        <v>825</v>
      </c>
      <c r="C32" s="1029"/>
      <c r="D32" s="1029"/>
      <c r="E32" s="1029"/>
      <c r="F32" s="209">
        <v>11100</v>
      </c>
      <c r="G32" s="374">
        <v>13833</v>
      </c>
      <c r="H32" s="374">
        <v>13445</v>
      </c>
      <c r="I32" s="163">
        <f t="shared" si="1"/>
        <v>97.19511313525628</v>
      </c>
    </row>
    <row r="33" spans="1:9" ht="12.75">
      <c r="A33" s="316" t="s">
        <v>814</v>
      </c>
      <c r="B33" s="1034" t="s">
        <v>960</v>
      </c>
      <c r="C33" s="1035"/>
      <c r="D33" s="1035"/>
      <c r="E33" s="1036"/>
      <c r="F33" s="317">
        <v>0</v>
      </c>
      <c r="G33" s="378">
        <v>0</v>
      </c>
      <c r="H33" s="378">
        <v>18927</v>
      </c>
      <c r="I33" s="163">
        <v>0</v>
      </c>
    </row>
    <row r="34" spans="1:9" ht="13.5" thickBot="1">
      <c r="A34" s="84"/>
      <c r="B34" s="1028" t="s">
        <v>806</v>
      </c>
      <c r="C34" s="1028"/>
      <c r="D34" s="1028"/>
      <c r="E34" s="1028"/>
      <c r="F34" s="213">
        <f>SUM(F30:F33)</f>
        <v>1611720</v>
      </c>
      <c r="G34" s="379">
        <f>SUM(G30:G33)</f>
        <v>1730777</v>
      </c>
      <c r="H34" s="379">
        <f>SUM(H30:H33)</f>
        <v>1730388</v>
      </c>
      <c r="I34" s="364">
        <f t="shared" si="1"/>
        <v>99.97752454533426</v>
      </c>
    </row>
    <row r="35" spans="1:10" ht="13.5" thickTop="1">
      <c r="A35" s="85"/>
      <c r="B35" s="85"/>
      <c r="C35" s="85"/>
      <c r="D35" s="85"/>
      <c r="E35" s="85"/>
      <c r="F35" s="85"/>
      <c r="G35" s="85"/>
      <c r="H35" s="85"/>
      <c r="I35" s="85"/>
      <c r="J35" s="81"/>
    </row>
    <row r="36" ht="12.75">
      <c r="J36" s="81"/>
    </row>
    <row r="37" ht="12.75">
      <c r="J37" s="81"/>
    </row>
    <row r="38" spans="9:10" ht="12.75">
      <c r="I38" s="81"/>
      <c r="J38" s="81"/>
    </row>
    <row r="39" ht="12.75">
      <c r="I39" s="81"/>
    </row>
    <row r="49" ht="18" customHeight="1"/>
  </sheetData>
  <sheetProtection/>
  <mergeCells count="40">
    <mergeCell ref="B33:E33"/>
    <mergeCell ref="B25:E25"/>
    <mergeCell ref="B32:E32"/>
    <mergeCell ref="B30:E30"/>
    <mergeCell ref="B31:E31"/>
    <mergeCell ref="B26:E26"/>
    <mergeCell ref="B27:E27"/>
    <mergeCell ref="B29:E29"/>
    <mergeCell ref="B34:E34"/>
    <mergeCell ref="B28:E28"/>
    <mergeCell ref="B17:E17"/>
    <mergeCell ref="B24:E24"/>
    <mergeCell ref="B18:E18"/>
    <mergeCell ref="B19:E19"/>
    <mergeCell ref="B22:E22"/>
    <mergeCell ref="B20:E20"/>
    <mergeCell ref="B23:E23"/>
    <mergeCell ref="B21:E21"/>
    <mergeCell ref="B13:E13"/>
    <mergeCell ref="B15:E15"/>
    <mergeCell ref="F15:F16"/>
    <mergeCell ref="B14:E14"/>
    <mergeCell ref="I15:I16"/>
    <mergeCell ref="B16:E16"/>
    <mergeCell ref="G15:G16"/>
    <mergeCell ref="H15:H16"/>
    <mergeCell ref="F1:I1"/>
    <mergeCell ref="F6:I6"/>
    <mergeCell ref="B7:E8"/>
    <mergeCell ref="G7:G8"/>
    <mergeCell ref="H7:H8"/>
    <mergeCell ref="F7:F8"/>
    <mergeCell ref="A3:I3"/>
    <mergeCell ref="A4:I4"/>
    <mergeCell ref="B9:E9"/>
    <mergeCell ref="B10:E10"/>
    <mergeCell ref="A7:A8"/>
    <mergeCell ref="B11:E11"/>
    <mergeCell ref="B12:E12"/>
    <mergeCell ref="I7:I8"/>
  </mergeCells>
  <printOptions/>
  <pageMargins left="0.7874015748031497" right="0.7874015748031497" top="0.984251968503937" bottom="0.984251968503937" header="0.5118110236220472" footer="0.5118110236220472"/>
  <pageSetup firstPageNumber="20" useFirstPageNumber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">
      <selection activeCell="B15" sqref="B15:E15"/>
    </sheetView>
  </sheetViews>
  <sheetFormatPr defaultColWidth="9.00390625" defaultRowHeight="12.75"/>
  <cols>
    <col min="1" max="1" width="3.75390625" style="89" customWidth="1"/>
    <col min="2" max="4" width="9.125" style="89" customWidth="1"/>
    <col min="5" max="5" width="14.75390625" style="89" customWidth="1"/>
    <col min="6" max="6" width="12.625" style="89" customWidth="1"/>
    <col min="7" max="7" width="11.625" style="89" customWidth="1"/>
    <col min="8" max="8" width="11.375" style="89" customWidth="1"/>
    <col min="9" max="9" width="13.75390625" style="89" bestFit="1" customWidth="1"/>
    <col min="10" max="16384" width="9.125" style="89" customWidth="1"/>
  </cols>
  <sheetData>
    <row r="1" spans="1:10" ht="15">
      <c r="A1" s="86"/>
      <c r="B1" s="86"/>
      <c r="C1" s="86"/>
      <c r="D1" s="86"/>
      <c r="E1" s="1048" t="s">
        <v>834</v>
      </c>
      <c r="F1" s="1048"/>
      <c r="G1" s="1048"/>
      <c r="H1" s="1048"/>
      <c r="I1" s="1048"/>
      <c r="J1" s="88"/>
    </row>
    <row r="2" spans="1:10" ht="12.75">
      <c r="A2" s="86"/>
      <c r="B2" s="86"/>
      <c r="C2" s="86"/>
      <c r="D2" s="86"/>
      <c r="E2" s="87"/>
      <c r="F2" s="87"/>
      <c r="G2" s="87"/>
      <c r="H2" s="87"/>
      <c r="I2" s="87"/>
      <c r="J2" s="88"/>
    </row>
    <row r="3" spans="1:10" ht="12.75">
      <c r="A3" s="86"/>
      <c r="B3" s="86"/>
      <c r="C3" s="86"/>
      <c r="D3" s="86"/>
      <c r="E3" s="86"/>
      <c r="F3" s="86"/>
      <c r="G3" s="86"/>
      <c r="H3" s="86"/>
      <c r="I3" s="90"/>
      <c r="J3" s="91"/>
    </row>
    <row r="4" spans="1:10" ht="12.75">
      <c r="A4" s="1015" t="s">
        <v>1053</v>
      </c>
      <c r="B4" s="1015"/>
      <c r="C4" s="1015"/>
      <c r="D4" s="1015"/>
      <c r="E4" s="1015"/>
      <c r="F4" s="1015"/>
      <c r="G4" s="1015"/>
      <c r="H4" s="1015"/>
      <c r="I4" s="1015"/>
      <c r="J4" s="69"/>
    </row>
    <row r="5" spans="1:10" ht="16.5" customHeight="1">
      <c r="A5" s="1049" t="s">
        <v>634</v>
      </c>
      <c r="B5" s="1049"/>
      <c r="C5" s="1049"/>
      <c r="D5" s="1049"/>
      <c r="E5" s="1049"/>
      <c r="F5" s="1049"/>
      <c r="G5" s="1049"/>
      <c r="H5" s="1049"/>
      <c r="I5" s="1049"/>
      <c r="J5" s="93"/>
    </row>
    <row r="6" spans="1:9" ht="12.75">
      <c r="A6" s="86"/>
      <c r="B6" s="86"/>
      <c r="C6" s="92"/>
      <c r="D6" s="92"/>
      <c r="E6" s="92"/>
      <c r="F6" s="92"/>
      <c r="G6" s="92"/>
      <c r="H6" s="92"/>
      <c r="I6" s="92"/>
    </row>
    <row r="7" spans="1:9" ht="13.5" thickBot="1">
      <c r="A7" s="86"/>
      <c r="B7" s="86"/>
      <c r="C7" s="86"/>
      <c r="D7" s="86"/>
      <c r="E7" s="86"/>
      <c r="F7" s="1054" t="s">
        <v>719</v>
      </c>
      <c r="G7" s="1054"/>
      <c r="H7" s="1054"/>
      <c r="I7" s="1054"/>
    </row>
    <row r="8" spans="1:10" ht="18" customHeight="1" thickTop="1">
      <c r="A8" s="1050" t="s">
        <v>720</v>
      </c>
      <c r="B8" s="1052" t="s">
        <v>721</v>
      </c>
      <c r="C8" s="1052"/>
      <c r="D8" s="1052"/>
      <c r="E8" s="1052"/>
      <c r="F8" s="1045" t="s">
        <v>1035</v>
      </c>
      <c r="G8" s="1045" t="s">
        <v>717</v>
      </c>
      <c r="H8" s="1045" t="s">
        <v>718</v>
      </c>
      <c r="I8" s="866" t="s">
        <v>949</v>
      </c>
      <c r="J8" s="107"/>
    </row>
    <row r="9" spans="1:10" ht="18" customHeight="1">
      <c r="A9" s="1051"/>
      <c r="B9" s="1053"/>
      <c r="C9" s="1053"/>
      <c r="D9" s="1053"/>
      <c r="E9" s="1053"/>
      <c r="F9" s="1046"/>
      <c r="G9" s="865"/>
      <c r="H9" s="865"/>
      <c r="I9" s="867"/>
      <c r="J9" s="107"/>
    </row>
    <row r="10" spans="1:10" ht="15" customHeight="1">
      <c r="A10" s="94"/>
      <c r="B10" s="1044" t="s">
        <v>722</v>
      </c>
      <c r="C10" s="1044"/>
      <c r="D10" s="1044"/>
      <c r="E10" s="1044"/>
      <c r="F10" s="95"/>
      <c r="G10" s="216"/>
      <c r="H10" s="216"/>
      <c r="I10" s="96"/>
      <c r="J10" s="107"/>
    </row>
    <row r="11" spans="1:10" ht="15" customHeight="1">
      <c r="A11" s="94"/>
      <c r="B11" s="1044" t="s">
        <v>723</v>
      </c>
      <c r="C11" s="1044"/>
      <c r="D11" s="1044"/>
      <c r="E11" s="1044"/>
      <c r="F11" s="95"/>
      <c r="G11" s="216"/>
      <c r="H11" s="216"/>
      <c r="I11" s="96"/>
      <c r="J11" s="107"/>
    </row>
    <row r="12" spans="1:10" ht="12.75" customHeight="1">
      <c r="A12" s="97" t="s">
        <v>724</v>
      </c>
      <c r="B12" s="1056" t="s">
        <v>725</v>
      </c>
      <c r="C12" s="1056"/>
      <c r="D12" s="1056"/>
      <c r="E12" s="1056"/>
      <c r="F12" s="218">
        <v>263272</v>
      </c>
      <c r="G12" s="218">
        <v>289038</v>
      </c>
      <c r="H12" s="218">
        <v>293429</v>
      </c>
      <c r="I12" s="318">
        <f>H12/G12*100</f>
        <v>101.51917740919878</v>
      </c>
      <c r="J12" s="107"/>
    </row>
    <row r="13" spans="1:10" ht="12.75" customHeight="1">
      <c r="A13" s="98" t="s">
        <v>726</v>
      </c>
      <c r="B13" s="1055" t="s">
        <v>727</v>
      </c>
      <c r="C13" s="1055"/>
      <c r="D13" s="1055"/>
      <c r="E13" s="1055"/>
      <c r="F13" s="219">
        <f>F14+F15+F16+F17</f>
        <v>910145</v>
      </c>
      <c r="G13" s="219">
        <f>G14+G15+G16+G17</f>
        <v>336659</v>
      </c>
      <c r="H13" s="219">
        <f>H14+H15+H16+H17</f>
        <v>336427</v>
      </c>
      <c r="I13" s="385">
        <f aca="true" t="shared" si="0" ref="I13:I35">H13/G13*100</f>
        <v>99.93108753961724</v>
      </c>
      <c r="J13" s="107"/>
    </row>
    <row r="14" spans="1:10" ht="12.75" customHeight="1">
      <c r="A14" s="99" t="s">
        <v>728</v>
      </c>
      <c r="B14" s="1043" t="s">
        <v>729</v>
      </c>
      <c r="C14" s="1043"/>
      <c r="D14" s="1043"/>
      <c r="E14" s="1043"/>
      <c r="F14" s="220">
        <v>0</v>
      </c>
      <c r="G14" s="221">
        <v>0</v>
      </c>
      <c r="H14" s="221">
        <v>0</v>
      </c>
      <c r="I14" s="383">
        <v>0</v>
      </c>
      <c r="J14" s="107"/>
    </row>
    <row r="15" spans="1:10" ht="12.75" customHeight="1">
      <c r="A15" s="99" t="s">
        <v>730</v>
      </c>
      <c r="B15" s="1043" t="s">
        <v>731</v>
      </c>
      <c r="C15" s="1043"/>
      <c r="D15" s="1043"/>
      <c r="E15" s="1043"/>
      <c r="F15" s="220">
        <v>34000</v>
      </c>
      <c r="G15" s="221">
        <v>35456</v>
      </c>
      <c r="H15" s="221">
        <v>35456</v>
      </c>
      <c r="I15" s="383">
        <f t="shared" si="0"/>
        <v>100</v>
      </c>
      <c r="J15" s="107"/>
    </row>
    <row r="16" spans="1:10" ht="12.75" customHeight="1">
      <c r="A16" s="99" t="s">
        <v>732</v>
      </c>
      <c r="B16" s="1043" t="s">
        <v>733</v>
      </c>
      <c r="C16" s="1043"/>
      <c r="D16" s="1043"/>
      <c r="E16" s="1043"/>
      <c r="F16" s="220">
        <v>871545</v>
      </c>
      <c r="G16" s="221">
        <v>295931</v>
      </c>
      <c r="H16" s="221">
        <v>295931</v>
      </c>
      <c r="I16" s="383">
        <f t="shared" si="0"/>
        <v>100</v>
      </c>
      <c r="J16" s="107"/>
    </row>
    <row r="17" spans="1:10" ht="12.75">
      <c r="A17" s="100" t="s">
        <v>734</v>
      </c>
      <c r="B17" s="1047" t="s">
        <v>735</v>
      </c>
      <c r="C17" s="1047"/>
      <c r="D17" s="1047"/>
      <c r="E17" s="1047"/>
      <c r="F17" s="222">
        <v>4600</v>
      </c>
      <c r="G17" s="223">
        <v>5272</v>
      </c>
      <c r="H17" s="223">
        <v>5040</v>
      </c>
      <c r="I17" s="384">
        <f t="shared" si="0"/>
        <v>95.59939301972686</v>
      </c>
      <c r="J17" s="107"/>
    </row>
    <row r="18" spans="1:10" ht="12.75">
      <c r="A18" s="101"/>
      <c r="B18" s="1057" t="s">
        <v>737</v>
      </c>
      <c r="C18" s="1058"/>
      <c r="D18" s="1058"/>
      <c r="E18" s="1059"/>
      <c r="F18" s="224"/>
      <c r="G18" s="225"/>
      <c r="H18" s="225"/>
      <c r="I18" s="318"/>
      <c r="J18" s="107"/>
    </row>
    <row r="19" spans="1:10" ht="12.75" customHeight="1">
      <c r="A19" s="102" t="s">
        <v>738</v>
      </c>
      <c r="B19" s="1056" t="s">
        <v>739</v>
      </c>
      <c r="C19" s="1056"/>
      <c r="D19" s="1056"/>
      <c r="E19" s="1056"/>
      <c r="F19" s="218">
        <f>SUM(F20:F25)</f>
        <v>90875</v>
      </c>
      <c r="G19" s="218">
        <f>SUM(G20:G25)</f>
        <v>847270</v>
      </c>
      <c r="H19" s="218">
        <f>SUM(H20:H25)</f>
        <v>847270</v>
      </c>
      <c r="I19" s="318">
        <f t="shared" si="0"/>
        <v>100</v>
      </c>
      <c r="J19" s="107"/>
    </row>
    <row r="20" spans="1:10" ht="12.75">
      <c r="A20" s="99" t="s">
        <v>740</v>
      </c>
      <c r="B20" s="1043" t="s">
        <v>741</v>
      </c>
      <c r="C20" s="1043"/>
      <c r="D20" s="1043"/>
      <c r="E20" s="1043"/>
      <c r="F20" s="220">
        <v>0</v>
      </c>
      <c r="G20" s="221">
        <v>569491</v>
      </c>
      <c r="H20" s="221">
        <v>569491</v>
      </c>
      <c r="I20" s="383">
        <f t="shared" si="0"/>
        <v>100</v>
      </c>
      <c r="J20" s="107"/>
    </row>
    <row r="21" spans="1:10" ht="12.75">
      <c r="A21" s="99" t="s">
        <v>742</v>
      </c>
      <c r="B21" s="1043" t="s">
        <v>743</v>
      </c>
      <c r="C21" s="1043"/>
      <c r="D21" s="1043"/>
      <c r="E21" s="1043"/>
      <c r="F21" s="220">
        <v>555</v>
      </c>
      <c r="G21" s="221">
        <v>57974</v>
      </c>
      <c r="H21" s="221">
        <v>57974</v>
      </c>
      <c r="I21" s="383">
        <f t="shared" si="0"/>
        <v>100</v>
      </c>
      <c r="J21" s="107"/>
    </row>
    <row r="22" spans="1:10" ht="12.75">
      <c r="A22" s="99" t="s">
        <v>744</v>
      </c>
      <c r="B22" s="1043" t="s">
        <v>835</v>
      </c>
      <c r="C22" s="1043"/>
      <c r="D22" s="1043"/>
      <c r="E22" s="1043"/>
      <c r="F22" s="220">
        <v>0</v>
      </c>
      <c r="G22" s="221">
        <v>112997</v>
      </c>
      <c r="H22" s="221">
        <v>112997</v>
      </c>
      <c r="I22" s="383">
        <f t="shared" si="0"/>
        <v>100</v>
      </c>
      <c r="J22" s="107"/>
    </row>
    <row r="23" spans="1:10" ht="12.75">
      <c r="A23" s="103" t="s">
        <v>745</v>
      </c>
      <c r="B23" s="1070" t="s">
        <v>746</v>
      </c>
      <c r="C23" s="1083"/>
      <c r="D23" s="1083"/>
      <c r="E23" s="1084"/>
      <c r="F23" s="220">
        <v>0</v>
      </c>
      <c r="G23" s="226">
        <v>0</v>
      </c>
      <c r="H23" s="221">
        <v>0</v>
      </c>
      <c r="I23" s="383">
        <v>0</v>
      </c>
      <c r="J23" s="107"/>
    </row>
    <row r="24" spans="1:10" ht="12.75">
      <c r="A24" s="99" t="s">
        <v>747</v>
      </c>
      <c r="B24" s="1070" t="s">
        <v>748</v>
      </c>
      <c r="C24" s="1083"/>
      <c r="D24" s="1083"/>
      <c r="E24" s="1084"/>
      <c r="F24" s="227">
        <v>90320</v>
      </c>
      <c r="G24" s="228">
        <v>106808</v>
      </c>
      <c r="H24" s="228">
        <v>106808</v>
      </c>
      <c r="I24" s="383">
        <f t="shared" si="0"/>
        <v>100</v>
      </c>
      <c r="J24" s="107"/>
    </row>
    <row r="25" spans="1:10" ht="12.75">
      <c r="A25" s="99" t="s">
        <v>750</v>
      </c>
      <c r="B25" s="1060" t="s">
        <v>1000</v>
      </c>
      <c r="C25" s="1078"/>
      <c r="D25" s="1078"/>
      <c r="E25" s="1079"/>
      <c r="F25" s="227">
        <v>0</v>
      </c>
      <c r="G25" s="228">
        <v>0</v>
      </c>
      <c r="H25" s="228">
        <v>0</v>
      </c>
      <c r="I25" s="383">
        <v>0</v>
      </c>
      <c r="J25" s="107"/>
    </row>
    <row r="26" spans="1:10" ht="12.75">
      <c r="A26" s="104" t="s">
        <v>752</v>
      </c>
      <c r="B26" s="1068" t="s">
        <v>759</v>
      </c>
      <c r="C26" s="1068"/>
      <c r="D26" s="1068"/>
      <c r="E26" s="1068"/>
      <c r="F26" s="229">
        <v>4038</v>
      </c>
      <c r="G26" s="230">
        <v>2193</v>
      </c>
      <c r="H26" s="230">
        <v>2193</v>
      </c>
      <c r="I26" s="318">
        <f t="shared" si="0"/>
        <v>100</v>
      </c>
      <c r="J26" s="107"/>
    </row>
    <row r="27" spans="1:10" ht="12.75">
      <c r="A27" s="102" t="s">
        <v>754</v>
      </c>
      <c r="B27" s="1085" t="s">
        <v>903</v>
      </c>
      <c r="C27" s="1085"/>
      <c r="D27" s="1085"/>
      <c r="E27" s="1085"/>
      <c r="F27" s="219">
        <v>17353</v>
      </c>
      <c r="G27" s="231">
        <v>70781</v>
      </c>
      <c r="H27" s="231">
        <v>68444</v>
      </c>
      <c r="I27" s="318">
        <f t="shared" si="0"/>
        <v>96.69826648394343</v>
      </c>
      <c r="J27" s="107"/>
    </row>
    <row r="28" spans="1:10" ht="12.75">
      <c r="A28" s="100"/>
      <c r="B28" s="1043" t="s">
        <v>904</v>
      </c>
      <c r="C28" s="1043"/>
      <c r="D28" s="1043"/>
      <c r="E28" s="1043"/>
      <c r="F28" s="232">
        <v>8055</v>
      </c>
      <c r="G28" s="233">
        <v>10124</v>
      </c>
      <c r="H28" s="234">
        <v>10124</v>
      </c>
      <c r="I28" s="384">
        <f t="shared" si="0"/>
        <v>100</v>
      </c>
      <c r="J28" s="107"/>
    </row>
    <row r="29" spans="1:10" ht="12.75">
      <c r="A29" s="99" t="s">
        <v>757</v>
      </c>
      <c r="B29" s="1080" t="s">
        <v>905</v>
      </c>
      <c r="C29" s="1081"/>
      <c r="D29" s="1081"/>
      <c r="E29" s="1082"/>
      <c r="F29" s="219">
        <v>0</v>
      </c>
      <c r="G29" s="231">
        <v>0</v>
      </c>
      <c r="H29" s="231">
        <v>0</v>
      </c>
      <c r="I29" s="318">
        <v>0</v>
      </c>
      <c r="J29" s="107"/>
    </row>
    <row r="30" spans="1:10" ht="12.75">
      <c r="A30" s="102"/>
      <c r="B30" s="1057" t="s">
        <v>773</v>
      </c>
      <c r="C30" s="1058"/>
      <c r="D30" s="1058"/>
      <c r="E30" s="1059"/>
      <c r="F30" s="235"/>
      <c r="G30" s="236"/>
      <c r="H30" s="236"/>
      <c r="I30" s="318"/>
      <c r="J30" s="107"/>
    </row>
    <row r="31" spans="1:10" ht="12.75">
      <c r="A31" s="102" t="s">
        <v>760</v>
      </c>
      <c r="B31" s="1065" t="s">
        <v>836</v>
      </c>
      <c r="C31" s="1066"/>
      <c r="D31" s="1066"/>
      <c r="E31" s="1067"/>
      <c r="F31" s="219">
        <v>200000</v>
      </c>
      <c r="G31" s="231">
        <v>34676</v>
      </c>
      <c r="H31" s="231">
        <v>67286</v>
      </c>
      <c r="I31" s="318">
        <f t="shared" si="0"/>
        <v>194.04198869535125</v>
      </c>
      <c r="J31" s="107"/>
    </row>
    <row r="32" spans="1:10" ht="12.75" customHeight="1">
      <c r="A32" s="104" t="s">
        <v>765</v>
      </c>
      <c r="B32" s="1072" t="s">
        <v>837</v>
      </c>
      <c r="C32" s="1073"/>
      <c r="D32" s="1073"/>
      <c r="E32" s="1074"/>
      <c r="F32" s="237">
        <v>3600</v>
      </c>
      <c r="G32" s="238">
        <v>3979</v>
      </c>
      <c r="H32" s="238">
        <v>3033</v>
      </c>
      <c r="I32" s="318">
        <v>0</v>
      </c>
      <c r="J32" s="107"/>
    </row>
    <row r="33" spans="1:10" ht="12.75">
      <c r="A33" s="104" t="s">
        <v>769</v>
      </c>
      <c r="B33" s="1072" t="s">
        <v>838</v>
      </c>
      <c r="C33" s="1073"/>
      <c r="D33" s="1073"/>
      <c r="E33" s="1074"/>
      <c r="F33" s="237">
        <v>0</v>
      </c>
      <c r="G33" s="238">
        <v>0</v>
      </c>
      <c r="H33" s="238">
        <v>0</v>
      </c>
      <c r="I33" s="318">
        <v>0</v>
      </c>
      <c r="J33" s="107"/>
    </row>
    <row r="34" spans="1:10" ht="12.75">
      <c r="A34" s="102" t="s">
        <v>774</v>
      </c>
      <c r="B34" s="1072" t="s">
        <v>953</v>
      </c>
      <c r="C34" s="882"/>
      <c r="D34" s="882"/>
      <c r="E34" s="883"/>
      <c r="F34" s="237">
        <v>0</v>
      </c>
      <c r="G34" s="238">
        <v>0</v>
      </c>
      <c r="H34" s="238">
        <v>-4431</v>
      </c>
      <c r="I34" s="318">
        <v>0</v>
      </c>
      <c r="J34" s="107"/>
    </row>
    <row r="35" spans="1:10" ht="13.5" thickBot="1">
      <c r="A35" s="105"/>
      <c r="B35" s="1075" t="s">
        <v>782</v>
      </c>
      <c r="C35" s="1075"/>
      <c r="D35" s="1075"/>
      <c r="E35" s="1075"/>
      <c r="F35" s="239">
        <f>F12+F13+F19+F26+F27+F29+F31+F32+F33+F34</f>
        <v>1489283</v>
      </c>
      <c r="G35" s="239">
        <f>G12+G13+G19+G26+G27+G29+G31+G32+G33+G34</f>
        <v>1584596</v>
      </c>
      <c r="H35" s="239">
        <f>H12+H13+H19+H26+H27+H29+H31+H32+H33+H34</f>
        <v>1613651</v>
      </c>
      <c r="I35" s="447">
        <f t="shared" si="0"/>
        <v>101.83359039149411</v>
      </c>
      <c r="J35" s="107"/>
    </row>
    <row r="36" spans="9:10" ht="13.5" thickTop="1">
      <c r="I36" s="106"/>
      <c r="J36" s="107"/>
    </row>
    <row r="37" spans="9:10" ht="12.75">
      <c r="I37" s="107"/>
      <c r="J37" s="107"/>
    </row>
    <row r="38" ht="12.75">
      <c r="I38" s="107"/>
    </row>
    <row r="44" spans="3:9" ht="15">
      <c r="C44" s="1076" t="s">
        <v>839</v>
      </c>
      <c r="D44" s="1076"/>
      <c r="E44" s="1076"/>
      <c r="F44" s="1076"/>
      <c r="G44" s="1076"/>
      <c r="H44" s="1076"/>
      <c r="I44" s="1076"/>
    </row>
    <row r="48" ht="13.5" thickBot="1">
      <c r="I48" s="108" t="s">
        <v>719</v>
      </c>
    </row>
    <row r="49" spans="1:10" ht="13.5" customHeight="1" thickTop="1">
      <c r="A49" s="1050" t="s">
        <v>720</v>
      </c>
      <c r="B49" s="1052" t="s">
        <v>721</v>
      </c>
      <c r="C49" s="1052"/>
      <c r="D49" s="1052"/>
      <c r="E49" s="1052"/>
      <c r="F49" s="1045" t="s">
        <v>1035</v>
      </c>
      <c r="G49" s="1045" t="s">
        <v>717</v>
      </c>
      <c r="H49" s="1045" t="s">
        <v>718</v>
      </c>
      <c r="I49" s="866" t="s">
        <v>949</v>
      </c>
      <c r="J49" s="107"/>
    </row>
    <row r="50" spans="1:10" ht="21" customHeight="1">
      <c r="A50" s="1051"/>
      <c r="B50" s="1053"/>
      <c r="C50" s="1053"/>
      <c r="D50" s="1053"/>
      <c r="E50" s="1053"/>
      <c r="F50" s="1046"/>
      <c r="G50" s="865"/>
      <c r="H50" s="865"/>
      <c r="I50" s="867"/>
      <c r="J50" s="107"/>
    </row>
    <row r="51" spans="1:10" ht="12.75">
      <c r="A51" s="109"/>
      <c r="B51" s="1068" t="s">
        <v>783</v>
      </c>
      <c r="C51" s="1068"/>
      <c r="D51" s="1068"/>
      <c r="E51" s="1068"/>
      <c r="F51" s="110"/>
      <c r="G51" s="217"/>
      <c r="H51" s="217"/>
      <c r="I51" s="111"/>
      <c r="J51" s="107"/>
    </row>
    <row r="52" spans="1:10" ht="12.75">
      <c r="A52" s="112" t="s">
        <v>724</v>
      </c>
      <c r="B52" s="1069" t="s">
        <v>784</v>
      </c>
      <c r="C52" s="1069"/>
      <c r="D52" s="1069"/>
      <c r="E52" s="1069"/>
      <c r="F52" s="433">
        <v>704398</v>
      </c>
      <c r="G52" s="437">
        <v>760496</v>
      </c>
      <c r="H52" s="437">
        <v>759899</v>
      </c>
      <c r="I52" s="438">
        <f>H52/G52*100</f>
        <v>99.92149860091308</v>
      </c>
      <c r="J52" s="107"/>
    </row>
    <row r="53" spans="1:10" ht="12.75">
      <c r="A53" s="113" t="s">
        <v>726</v>
      </c>
      <c r="B53" s="1070" t="s">
        <v>788</v>
      </c>
      <c r="C53" s="1063"/>
      <c r="D53" s="1063"/>
      <c r="E53" s="1071"/>
      <c r="F53" s="227">
        <v>222695</v>
      </c>
      <c r="G53" s="228">
        <v>221653</v>
      </c>
      <c r="H53" s="228">
        <v>220644</v>
      </c>
      <c r="I53" s="439">
        <f aca="true" t="shared" si="1" ref="I53:I64">H53/G53*100</f>
        <v>99.54478396412411</v>
      </c>
      <c r="J53" s="107"/>
    </row>
    <row r="54" spans="1:10" ht="12.75">
      <c r="A54" s="113" t="s">
        <v>738</v>
      </c>
      <c r="B54" s="1043" t="s">
        <v>789</v>
      </c>
      <c r="C54" s="1043"/>
      <c r="D54" s="1043"/>
      <c r="E54" s="1043"/>
      <c r="F54" s="227">
        <v>435711</v>
      </c>
      <c r="G54" s="228">
        <v>494873</v>
      </c>
      <c r="H54" s="228">
        <v>480739</v>
      </c>
      <c r="I54" s="439">
        <f t="shared" si="1"/>
        <v>97.14391369098738</v>
      </c>
      <c r="J54" s="107"/>
    </row>
    <row r="55" spans="1:10" ht="12.75">
      <c r="A55" s="98" t="s">
        <v>752</v>
      </c>
      <c r="B55" s="1070" t="s">
        <v>790</v>
      </c>
      <c r="C55" s="1063"/>
      <c r="D55" s="1063"/>
      <c r="E55" s="1071"/>
      <c r="F55" s="227">
        <v>7787</v>
      </c>
      <c r="G55" s="228">
        <v>8159</v>
      </c>
      <c r="H55" s="228">
        <v>7925</v>
      </c>
      <c r="I55" s="439">
        <f t="shared" si="1"/>
        <v>97.13200147076849</v>
      </c>
      <c r="J55" s="107"/>
    </row>
    <row r="56" spans="1:10" ht="12.75">
      <c r="A56" s="98" t="s">
        <v>754</v>
      </c>
      <c r="B56" s="1063" t="s">
        <v>791</v>
      </c>
      <c r="C56" s="1064"/>
      <c r="D56" s="1064"/>
      <c r="E56" s="1064"/>
      <c r="F56" s="227">
        <v>93137</v>
      </c>
      <c r="G56" s="228">
        <v>103277</v>
      </c>
      <c r="H56" s="228">
        <v>100820</v>
      </c>
      <c r="I56" s="439">
        <f t="shared" si="1"/>
        <v>97.62096110460219</v>
      </c>
      <c r="J56" s="107"/>
    </row>
    <row r="57" spans="1:10" ht="12.75">
      <c r="A57" s="98" t="s">
        <v>757</v>
      </c>
      <c r="B57" s="1060" t="s">
        <v>906</v>
      </c>
      <c r="C57" s="1061"/>
      <c r="D57" s="1061"/>
      <c r="E57" s="1062"/>
      <c r="F57" s="232">
        <v>555</v>
      </c>
      <c r="G57" s="234">
        <v>8955</v>
      </c>
      <c r="H57" s="234">
        <v>9047</v>
      </c>
      <c r="I57" s="440">
        <f t="shared" si="1"/>
        <v>101.02735901730877</v>
      </c>
      <c r="J57" s="107"/>
    </row>
    <row r="58" spans="1:10" ht="18" customHeight="1">
      <c r="A58" s="114"/>
      <c r="B58" s="1068" t="s">
        <v>796</v>
      </c>
      <c r="C58" s="1068"/>
      <c r="D58" s="1068"/>
      <c r="E58" s="1068"/>
      <c r="F58" s="434">
        <f>SUM(F52:F57)</f>
        <v>1464283</v>
      </c>
      <c r="G58" s="434">
        <f>SUM(G52:G57)</f>
        <v>1597413</v>
      </c>
      <c r="H58" s="434">
        <f>SUM(H52:H57)</f>
        <v>1579074</v>
      </c>
      <c r="I58" s="441">
        <f t="shared" si="1"/>
        <v>98.85195625677267</v>
      </c>
      <c r="J58" s="107"/>
    </row>
    <row r="59" spans="1:10" ht="12.75" customHeight="1">
      <c r="A59" s="113" t="s">
        <v>760</v>
      </c>
      <c r="B59" s="1077" t="s">
        <v>804</v>
      </c>
      <c r="C59" s="1077"/>
      <c r="D59" s="1077"/>
      <c r="E59" s="1077"/>
      <c r="F59" s="227">
        <v>25000</v>
      </c>
      <c r="G59" s="228">
        <v>0</v>
      </c>
      <c r="H59" s="228">
        <v>0</v>
      </c>
      <c r="I59" s="438">
        <v>0</v>
      </c>
      <c r="J59" s="107"/>
    </row>
    <row r="60" spans="1:10" ht="12.75">
      <c r="A60" s="113" t="s">
        <v>765</v>
      </c>
      <c r="B60" s="1043" t="s">
        <v>840</v>
      </c>
      <c r="C60" s="1043"/>
      <c r="D60" s="1043"/>
      <c r="E60" s="1043"/>
      <c r="F60" s="435">
        <v>0</v>
      </c>
      <c r="G60" s="435">
        <v>0</v>
      </c>
      <c r="H60" s="435">
        <v>0</v>
      </c>
      <c r="I60" s="439">
        <v>0</v>
      </c>
      <c r="J60" s="107"/>
    </row>
    <row r="61" spans="1:10" ht="12.75">
      <c r="A61" s="113" t="s">
        <v>769</v>
      </c>
      <c r="B61" s="1070" t="s">
        <v>805</v>
      </c>
      <c r="C61" s="1063"/>
      <c r="D61" s="1063"/>
      <c r="E61" s="1071"/>
      <c r="F61" s="227">
        <v>0</v>
      </c>
      <c r="G61" s="228">
        <v>0</v>
      </c>
      <c r="H61" s="228">
        <v>0</v>
      </c>
      <c r="I61" s="439">
        <v>0</v>
      </c>
      <c r="J61" s="107"/>
    </row>
    <row r="62" spans="1:10" ht="12.75">
      <c r="A62" s="113" t="s">
        <v>774</v>
      </c>
      <c r="B62" s="1070" t="s">
        <v>961</v>
      </c>
      <c r="C62" s="837"/>
      <c r="D62" s="837"/>
      <c r="E62" s="834"/>
      <c r="F62" s="227">
        <v>0</v>
      </c>
      <c r="G62" s="228">
        <v>0</v>
      </c>
      <c r="H62" s="228">
        <v>0</v>
      </c>
      <c r="I62" s="439">
        <v>0</v>
      </c>
      <c r="J62" s="107"/>
    </row>
    <row r="63" spans="1:10" ht="12.75">
      <c r="A63" s="113" t="s">
        <v>776</v>
      </c>
      <c r="B63" s="1060" t="s">
        <v>956</v>
      </c>
      <c r="C63" s="1078"/>
      <c r="D63" s="1078"/>
      <c r="E63" s="1079"/>
      <c r="F63" s="232">
        <v>0</v>
      </c>
      <c r="G63" s="234">
        <v>0</v>
      </c>
      <c r="H63" s="234">
        <v>18927</v>
      </c>
      <c r="I63" s="440">
        <v>0</v>
      </c>
      <c r="J63" s="107"/>
    </row>
    <row r="64" spans="1:10" ht="13.5" thickBot="1">
      <c r="A64" s="115"/>
      <c r="B64" s="1075" t="s">
        <v>806</v>
      </c>
      <c r="C64" s="1075"/>
      <c r="D64" s="1075"/>
      <c r="E64" s="1075"/>
      <c r="F64" s="436">
        <f>SUM(F58:F63)</f>
        <v>1489283</v>
      </c>
      <c r="G64" s="436">
        <f>SUM(G58:G63)</f>
        <v>1597413</v>
      </c>
      <c r="H64" s="436">
        <f>SUM(H58:H63)</f>
        <v>1598001</v>
      </c>
      <c r="I64" s="442">
        <f t="shared" si="1"/>
        <v>100.03680951638681</v>
      </c>
      <c r="J64" s="107"/>
    </row>
    <row r="65" ht="13.5" thickTop="1"/>
    <row r="98" ht="12.75">
      <c r="J98" s="116"/>
    </row>
  </sheetData>
  <sheetProtection/>
  <mergeCells count="57">
    <mergeCell ref="B55:E55"/>
    <mergeCell ref="B29:E29"/>
    <mergeCell ref="B30:E30"/>
    <mergeCell ref="B26:E26"/>
    <mergeCell ref="B34:E34"/>
    <mergeCell ref="B23:E23"/>
    <mergeCell ref="B24:E24"/>
    <mergeCell ref="B27:E27"/>
    <mergeCell ref="B28:E28"/>
    <mergeCell ref="B25:E25"/>
    <mergeCell ref="B64:E64"/>
    <mergeCell ref="B58:E58"/>
    <mergeCell ref="B59:E59"/>
    <mergeCell ref="B60:E60"/>
    <mergeCell ref="B61:E61"/>
    <mergeCell ref="B62:E62"/>
    <mergeCell ref="B63:E63"/>
    <mergeCell ref="A49:A50"/>
    <mergeCell ref="B49:E50"/>
    <mergeCell ref="B32:E32"/>
    <mergeCell ref="B33:E33"/>
    <mergeCell ref="B35:E35"/>
    <mergeCell ref="C44:I44"/>
    <mergeCell ref="F49:F50"/>
    <mergeCell ref="I49:I50"/>
    <mergeCell ref="G49:G50"/>
    <mergeCell ref="H49:H50"/>
    <mergeCell ref="B18:E18"/>
    <mergeCell ref="B19:E19"/>
    <mergeCell ref="B20:E20"/>
    <mergeCell ref="B57:E57"/>
    <mergeCell ref="B56:E56"/>
    <mergeCell ref="B31:E31"/>
    <mergeCell ref="B51:E51"/>
    <mergeCell ref="B52:E52"/>
    <mergeCell ref="B53:E53"/>
    <mergeCell ref="B54:E54"/>
    <mergeCell ref="E1:I1"/>
    <mergeCell ref="A4:I4"/>
    <mergeCell ref="A5:I5"/>
    <mergeCell ref="B15:E15"/>
    <mergeCell ref="A8:A9"/>
    <mergeCell ref="B8:E9"/>
    <mergeCell ref="F7:I7"/>
    <mergeCell ref="B13:E13"/>
    <mergeCell ref="B14:E14"/>
    <mergeCell ref="B12:E12"/>
    <mergeCell ref="B21:E21"/>
    <mergeCell ref="B22:E22"/>
    <mergeCell ref="I8:I9"/>
    <mergeCell ref="B10:E10"/>
    <mergeCell ref="B11:E11"/>
    <mergeCell ref="F8:F9"/>
    <mergeCell ref="G8:G9"/>
    <mergeCell ref="H8:H9"/>
    <mergeCell ref="B16:E16"/>
    <mergeCell ref="B17:E17"/>
  </mergeCells>
  <printOptions/>
  <pageMargins left="0.75" right="0.49" top="1" bottom="1" header="0.5" footer="0.5"/>
  <pageSetup firstPageNumber="21" useFirstPageNumber="1" horizontalDpi="600" verticalDpi="600" orientation="portrait" paperSize="9" scale="95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B10" sqref="B10:E11"/>
    </sheetView>
  </sheetViews>
  <sheetFormatPr defaultColWidth="9.00390625" defaultRowHeight="12.75"/>
  <cols>
    <col min="1" max="1" width="3.75390625" style="119" customWidth="1"/>
    <col min="2" max="2" width="9.00390625" style="119" customWidth="1"/>
    <col min="3" max="3" width="9.125" style="119" customWidth="1"/>
    <col min="4" max="4" width="12.875" style="119" customWidth="1"/>
    <col min="5" max="5" width="13.875" style="119" customWidth="1"/>
    <col min="6" max="9" width="10.75390625" style="119" customWidth="1"/>
    <col min="10" max="16384" width="9.125" style="119" customWidth="1"/>
  </cols>
  <sheetData>
    <row r="1" spans="1:9" ht="15">
      <c r="A1" s="117"/>
      <c r="B1" s="117"/>
      <c r="C1" s="117"/>
      <c r="D1" s="117"/>
      <c r="E1" s="1099" t="s">
        <v>841</v>
      </c>
      <c r="F1" s="1099"/>
      <c r="G1" s="1099"/>
      <c r="H1" s="1099"/>
      <c r="I1" s="1099"/>
    </row>
    <row r="2" spans="1:9" ht="12" customHeight="1" hidden="1">
      <c r="A2" s="117"/>
      <c r="B2" s="117"/>
      <c r="C2" s="117"/>
      <c r="D2" s="117"/>
      <c r="E2" s="118"/>
      <c r="F2" s="118"/>
      <c r="G2" s="118"/>
      <c r="H2" s="118"/>
      <c r="I2" s="118"/>
    </row>
    <row r="3" spans="1:9" ht="12.75" hidden="1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/>
      <c r="B4" s="117"/>
      <c r="C4" s="117"/>
      <c r="D4" s="117"/>
      <c r="E4" s="117"/>
      <c r="F4" s="117"/>
      <c r="G4" s="117"/>
      <c r="H4" s="117"/>
      <c r="I4" s="117"/>
    </row>
    <row r="5" spans="1:10" ht="12.75" customHeight="1">
      <c r="A5" s="1015" t="s">
        <v>1053</v>
      </c>
      <c r="B5" s="1015"/>
      <c r="C5" s="1015"/>
      <c r="D5" s="1015"/>
      <c r="E5" s="1015"/>
      <c r="F5" s="1015"/>
      <c r="G5" s="1015"/>
      <c r="H5" s="1015"/>
      <c r="I5" s="1015"/>
      <c r="J5" s="120"/>
    </row>
    <row r="6" spans="1:9" ht="16.5" customHeight="1">
      <c r="A6" s="1112" t="s">
        <v>635</v>
      </c>
      <c r="B6" s="1112"/>
      <c r="C6" s="1112"/>
      <c r="D6" s="1112"/>
      <c r="E6" s="1112"/>
      <c r="F6" s="1112"/>
      <c r="G6" s="1112"/>
      <c r="H6" s="1112"/>
      <c r="I6" s="1112"/>
    </row>
    <row r="7" spans="1:9" ht="11.25" customHeight="1">
      <c r="A7" s="117"/>
      <c r="B7" s="117"/>
      <c r="C7" s="117"/>
      <c r="D7" s="117"/>
      <c r="E7" s="117"/>
      <c r="F7" s="117"/>
      <c r="G7" s="117"/>
      <c r="H7" s="117"/>
      <c r="I7" s="117"/>
    </row>
    <row r="8" spans="1:9" ht="12.75" hidden="1">
      <c r="A8" s="117"/>
      <c r="B8" s="117"/>
      <c r="C8" s="117"/>
      <c r="D8" s="117"/>
      <c r="E8" s="117"/>
      <c r="F8" s="117"/>
      <c r="G8" s="117"/>
      <c r="H8" s="117"/>
      <c r="I8" s="117"/>
    </row>
    <row r="9" spans="1:9" ht="13.5" thickBot="1">
      <c r="A9" s="117"/>
      <c r="B9" s="117"/>
      <c r="C9" s="117"/>
      <c r="D9" s="117"/>
      <c r="E9" s="117"/>
      <c r="F9" s="1100" t="s">
        <v>719</v>
      </c>
      <c r="G9" s="1100"/>
      <c r="H9" s="1100"/>
      <c r="I9" s="1100"/>
    </row>
    <row r="10" spans="1:9" ht="16.5" customHeight="1" thickTop="1">
      <c r="A10" s="1113" t="s">
        <v>720</v>
      </c>
      <c r="B10" s="1115" t="s">
        <v>721</v>
      </c>
      <c r="C10" s="1115"/>
      <c r="D10" s="1115"/>
      <c r="E10" s="1115"/>
      <c r="F10" s="1110" t="s">
        <v>1035</v>
      </c>
      <c r="G10" s="1045" t="s">
        <v>717</v>
      </c>
      <c r="H10" s="1045" t="s">
        <v>718</v>
      </c>
      <c r="I10" s="866" t="s">
        <v>949</v>
      </c>
    </row>
    <row r="11" spans="1:9" ht="15.75" customHeight="1">
      <c r="A11" s="1114"/>
      <c r="B11" s="1116"/>
      <c r="C11" s="1116"/>
      <c r="D11" s="1116"/>
      <c r="E11" s="1116"/>
      <c r="F11" s="1111"/>
      <c r="G11" s="865"/>
      <c r="H11" s="865"/>
      <c r="I11" s="867"/>
    </row>
    <row r="12" spans="1:9" ht="12.75">
      <c r="A12" s="121"/>
      <c r="B12" s="1103" t="s">
        <v>722</v>
      </c>
      <c r="C12" s="1103"/>
      <c r="D12" s="1103"/>
      <c r="E12" s="1103"/>
      <c r="F12" s="122"/>
      <c r="G12" s="240"/>
      <c r="H12" s="240"/>
      <c r="I12" s="123"/>
    </row>
    <row r="13" spans="1:9" ht="12.75">
      <c r="A13" s="124" t="s">
        <v>724</v>
      </c>
      <c r="B13" s="1117" t="s">
        <v>753</v>
      </c>
      <c r="C13" s="1117"/>
      <c r="D13" s="1117"/>
      <c r="E13" s="1117"/>
      <c r="F13" s="241">
        <v>14300</v>
      </c>
      <c r="G13" s="241">
        <v>14300</v>
      </c>
      <c r="H13" s="241">
        <v>3030</v>
      </c>
      <c r="I13" s="326">
        <f>H13/G13*100</f>
        <v>21.188811188811187</v>
      </c>
    </row>
    <row r="14" spans="1:9" ht="12.75">
      <c r="A14" s="125" t="s">
        <v>726</v>
      </c>
      <c r="B14" s="1098" t="s">
        <v>755</v>
      </c>
      <c r="C14" s="1098"/>
      <c r="D14" s="1098"/>
      <c r="E14" s="1098"/>
      <c r="F14" s="242">
        <v>2397</v>
      </c>
      <c r="G14" s="242">
        <v>7135</v>
      </c>
      <c r="H14" s="242">
        <v>7135</v>
      </c>
      <c r="I14" s="327">
        <f aca="true" t="shared" si="0" ref="I14:I28">H14/G14*100</f>
        <v>100</v>
      </c>
    </row>
    <row r="15" spans="1:9" ht="12.75">
      <c r="A15" s="125" t="s">
        <v>738</v>
      </c>
      <c r="B15" s="1118" t="s">
        <v>842</v>
      </c>
      <c r="C15" s="1118"/>
      <c r="D15" s="1118"/>
      <c r="E15" s="1118"/>
      <c r="F15" s="249">
        <v>0</v>
      </c>
      <c r="G15" s="249">
        <v>0</v>
      </c>
      <c r="H15" s="249">
        <v>0</v>
      </c>
      <c r="I15" s="327">
        <v>0</v>
      </c>
    </row>
    <row r="16" spans="1:9" ht="12.75">
      <c r="A16" s="125" t="s">
        <v>752</v>
      </c>
      <c r="B16" s="1119" t="s">
        <v>962</v>
      </c>
      <c r="C16" s="1120"/>
      <c r="D16" s="1120"/>
      <c r="E16" s="1121"/>
      <c r="F16" s="253">
        <v>0</v>
      </c>
      <c r="G16" s="253">
        <v>12689</v>
      </c>
      <c r="H16" s="253">
        <v>14446</v>
      </c>
      <c r="I16" s="327">
        <v>0</v>
      </c>
    </row>
    <row r="17" spans="1:9" ht="12.75">
      <c r="A17" s="125" t="s">
        <v>754</v>
      </c>
      <c r="B17" s="1098" t="s">
        <v>914</v>
      </c>
      <c r="C17" s="1098"/>
      <c r="D17" s="1098"/>
      <c r="E17" s="1098"/>
      <c r="F17" s="242">
        <f>SUM(F18:F20)</f>
        <v>15650</v>
      </c>
      <c r="G17" s="242">
        <f>SUM(G18:G20)</f>
        <v>16775</v>
      </c>
      <c r="H17" s="242">
        <f>SUM(H18:H20)</f>
        <v>16775</v>
      </c>
      <c r="I17" s="327">
        <f t="shared" si="0"/>
        <v>100</v>
      </c>
    </row>
    <row r="18" spans="1:9" ht="12.75">
      <c r="A18" s="125"/>
      <c r="B18" s="1095" t="s">
        <v>915</v>
      </c>
      <c r="C18" s="1096"/>
      <c r="D18" s="1096"/>
      <c r="E18" s="1097"/>
      <c r="F18" s="243">
        <v>13000</v>
      </c>
      <c r="G18" s="244">
        <v>13609</v>
      </c>
      <c r="H18" s="244">
        <v>13753</v>
      </c>
      <c r="I18" s="319">
        <f t="shared" si="0"/>
        <v>101.05812330075685</v>
      </c>
    </row>
    <row r="19" spans="1:9" ht="12.75">
      <c r="A19" s="125"/>
      <c r="B19" s="1095" t="s">
        <v>930</v>
      </c>
      <c r="C19" s="1096"/>
      <c r="D19" s="1096"/>
      <c r="E19" s="1097"/>
      <c r="F19" s="243">
        <v>2500</v>
      </c>
      <c r="G19" s="244">
        <v>3016</v>
      </c>
      <c r="H19" s="244">
        <v>3016</v>
      </c>
      <c r="I19" s="319">
        <f t="shared" si="0"/>
        <v>100</v>
      </c>
    </row>
    <row r="20" spans="1:9" ht="12.75">
      <c r="A20" s="125"/>
      <c r="B20" s="1095" t="s">
        <v>29</v>
      </c>
      <c r="C20" s="833"/>
      <c r="D20" s="833"/>
      <c r="E20" s="834"/>
      <c r="F20" s="243">
        <v>150</v>
      </c>
      <c r="G20" s="244">
        <v>150</v>
      </c>
      <c r="H20" s="244">
        <v>6</v>
      </c>
      <c r="I20" s="319">
        <f t="shared" si="0"/>
        <v>4</v>
      </c>
    </row>
    <row r="21" spans="1:9" ht="12.75">
      <c r="A21" s="125" t="s">
        <v>757</v>
      </c>
      <c r="B21" s="1095" t="s">
        <v>916</v>
      </c>
      <c r="C21" s="1096"/>
      <c r="D21" s="1096"/>
      <c r="E21" s="1097"/>
      <c r="F21" s="242">
        <f>SUM(F22:F27)</f>
        <v>60735</v>
      </c>
      <c r="G21" s="242">
        <f>SUM(G22:G27)</f>
        <v>53379</v>
      </c>
      <c r="H21" s="242">
        <f>SUM(H22:H27)</f>
        <v>48112</v>
      </c>
      <c r="I21" s="327">
        <f t="shared" si="0"/>
        <v>90.13282376964725</v>
      </c>
    </row>
    <row r="22" spans="1:9" ht="12.75">
      <c r="A22" s="125"/>
      <c r="B22" s="1095" t="s">
        <v>1049</v>
      </c>
      <c r="C22" s="1096"/>
      <c r="D22" s="1096"/>
      <c r="E22" s="1097"/>
      <c r="F22" s="243">
        <v>10000</v>
      </c>
      <c r="G22" s="244">
        <v>0</v>
      </c>
      <c r="H22" s="244">
        <v>0</v>
      </c>
      <c r="I22" s="319">
        <v>0</v>
      </c>
    </row>
    <row r="23" spans="1:9" ht="12.75">
      <c r="A23" s="125"/>
      <c r="B23" s="1095" t="s">
        <v>1050</v>
      </c>
      <c r="C23" s="833"/>
      <c r="D23" s="833"/>
      <c r="E23" s="834"/>
      <c r="F23" s="243">
        <v>3086</v>
      </c>
      <c r="G23" s="244">
        <v>3086</v>
      </c>
      <c r="H23" s="244">
        <v>0</v>
      </c>
      <c r="I23" s="319">
        <f t="shared" si="0"/>
        <v>0</v>
      </c>
    </row>
    <row r="24" spans="1:9" ht="12.75">
      <c r="A24" s="125"/>
      <c r="B24" s="1095" t="s">
        <v>30</v>
      </c>
      <c r="C24" s="833"/>
      <c r="D24" s="833"/>
      <c r="E24" s="834"/>
      <c r="F24" s="243">
        <v>0</v>
      </c>
      <c r="G24" s="244">
        <v>2227</v>
      </c>
      <c r="H24" s="244">
        <v>1600</v>
      </c>
      <c r="I24" s="319">
        <f t="shared" si="0"/>
        <v>71.84553210597217</v>
      </c>
    </row>
    <row r="25" spans="1:9" ht="12.75">
      <c r="A25" s="125"/>
      <c r="B25" s="1095" t="s">
        <v>9</v>
      </c>
      <c r="C25" s="833"/>
      <c r="D25" s="833"/>
      <c r="E25" s="834"/>
      <c r="F25" s="243">
        <v>0</v>
      </c>
      <c r="G25" s="244">
        <v>0</v>
      </c>
      <c r="H25" s="244">
        <v>2853</v>
      </c>
      <c r="I25" s="319">
        <v>0</v>
      </c>
    </row>
    <row r="26" spans="1:9" ht="12.75">
      <c r="A26" s="125"/>
      <c r="B26" s="1095" t="s">
        <v>1002</v>
      </c>
      <c r="C26" s="833"/>
      <c r="D26" s="833"/>
      <c r="E26" s="834"/>
      <c r="F26" s="243">
        <v>0</v>
      </c>
      <c r="G26" s="244">
        <v>417</v>
      </c>
      <c r="H26" s="244">
        <v>417</v>
      </c>
      <c r="I26" s="319">
        <f t="shared" si="0"/>
        <v>100</v>
      </c>
    </row>
    <row r="27" spans="1:9" ht="12.75">
      <c r="A27" s="125"/>
      <c r="B27" s="1095" t="s">
        <v>1</v>
      </c>
      <c r="C27" s="1096"/>
      <c r="D27" s="1096"/>
      <c r="E27" s="1097"/>
      <c r="F27" s="243">
        <v>47649</v>
      </c>
      <c r="G27" s="244">
        <v>47649</v>
      </c>
      <c r="H27" s="244">
        <v>43242</v>
      </c>
      <c r="I27" s="319">
        <f t="shared" si="0"/>
        <v>90.7511175470629</v>
      </c>
    </row>
    <row r="28" spans="1:9" ht="12.75">
      <c r="A28" s="125" t="s">
        <v>760</v>
      </c>
      <c r="B28" s="1095" t="s">
        <v>843</v>
      </c>
      <c r="C28" s="1096"/>
      <c r="D28" s="1096"/>
      <c r="E28" s="1097"/>
      <c r="F28" s="242">
        <v>3574</v>
      </c>
      <c r="G28" s="242">
        <v>3574</v>
      </c>
      <c r="H28" s="242">
        <v>3956</v>
      </c>
      <c r="I28" s="327">
        <f t="shared" si="0"/>
        <v>110.688304420817</v>
      </c>
    </row>
    <row r="29" spans="1:9" ht="12.75">
      <c r="A29" s="125" t="s">
        <v>765</v>
      </c>
      <c r="B29" s="1095" t="s">
        <v>844</v>
      </c>
      <c r="C29" s="1096"/>
      <c r="D29" s="1096"/>
      <c r="E29" s="1097"/>
      <c r="F29" s="249">
        <v>0</v>
      </c>
      <c r="G29" s="249">
        <v>0</v>
      </c>
      <c r="H29" s="249">
        <v>0</v>
      </c>
      <c r="I29" s="327">
        <v>0</v>
      </c>
    </row>
    <row r="30" spans="1:9" ht="12.75">
      <c r="A30" s="125" t="s">
        <v>769</v>
      </c>
      <c r="B30" s="1098" t="s">
        <v>845</v>
      </c>
      <c r="C30" s="1098"/>
      <c r="D30" s="1098"/>
      <c r="E30" s="1098"/>
      <c r="F30" s="249">
        <v>0</v>
      </c>
      <c r="G30" s="249">
        <v>0</v>
      </c>
      <c r="H30" s="249">
        <v>0</v>
      </c>
      <c r="I30" s="327">
        <v>0</v>
      </c>
    </row>
    <row r="31" spans="1:9" ht="12.75">
      <c r="A31" s="1086" t="s">
        <v>774</v>
      </c>
      <c r="B31" s="1087" t="s">
        <v>948</v>
      </c>
      <c r="C31" s="1088"/>
      <c r="D31" s="1088"/>
      <c r="E31" s="1089"/>
      <c r="F31" s="1093">
        <v>0</v>
      </c>
      <c r="G31" s="1093">
        <v>2160</v>
      </c>
      <c r="H31" s="1093">
        <v>2160</v>
      </c>
      <c r="I31" s="1101">
        <v>100</v>
      </c>
    </row>
    <row r="32" spans="1:9" ht="12.75">
      <c r="A32" s="1086"/>
      <c r="B32" s="1090"/>
      <c r="C32" s="1091"/>
      <c r="D32" s="1091"/>
      <c r="E32" s="1092"/>
      <c r="F32" s="1094"/>
      <c r="G32" s="1094"/>
      <c r="H32" s="1094"/>
      <c r="I32" s="1102"/>
    </row>
    <row r="33" spans="1:9" ht="12.75">
      <c r="A33" s="432"/>
      <c r="B33" s="1090" t="s">
        <v>1023</v>
      </c>
      <c r="C33" s="1091"/>
      <c r="D33" s="1091"/>
      <c r="E33" s="1092"/>
      <c r="F33" s="443">
        <v>0</v>
      </c>
      <c r="G33" s="443">
        <v>2160</v>
      </c>
      <c r="H33" s="443">
        <v>2160</v>
      </c>
      <c r="I33" s="443">
        <v>100</v>
      </c>
    </row>
    <row r="34" spans="1:9" ht="12.75">
      <c r="A34" s="125" t="s">
        <v>776</v>
      </c>
      <c r="B34" s="1095" t="s">
        <v>846</v>
      </c>
      <c r="C34" s="1096"/>
      <c r="D34" s="1096"/>
      <c r="E34" s="1097"/>
      <c r="F34" s="242">
        <f>SUM(F35)</f>
        <v>17320</v>
      </c>
      <c r="G34" s="242">
        <f>SUM(G35)</f>
        <v>17708</v>
      </c>
      <c r="H34" s="242">
        <f>SUM(H35)</f>
        <v>17708</v>
      </c>
      <c r="I34" s="327">
        <f aca="true" t="shared" si="1" ref="I34:I61">H34/G34*100</f>
        <v>100</v>
      </c>
    </row>
    <row r="35" spans="1:9" ht="12.75">
      <c r="A35" s="125"/>
      <c r="B35" s="1095" t="s">
        <v>847</v>
      </c>
      <c r="C35" s="1096"/>
      <c r="D35" s="1096"/>
      <c r="E35" s="1097"/>
      <c r="F35" s="243">
        <v>17320</v>
      </c>
      <c r="G35" s="244">
        <v>17708</v>
      </c>
      <c r="H35" s="244">
        <v>17708</v>
      </c>
      <c r="I35" s="319">
        <f t="shared" si="1"/>
        <v>100</v>
      </c>
    </row>
    <row r="36" spans="1:9" ht="12.75">
      <c r="A36" s="125" t="s">
        <v>779</v>
      </c>
      <c r="B36" s="1095" t="s">
        <v>848</v>
      </c>
      <c r="C36" s="1096"/>
      <c r="D36" s="1096"/>
      <c r="E36" s="1097"/>
      <c r="F36" s="242">
        <f>SUM(F37:F37)</f>
        <v>7906</v>
      </c>
      <c r="G36" s="242">
        <f>SUM(G37:G38)</f>
        <v>17906</v>
      </c>
      <c r="H36" s="242">
        <f>SUM(H37:H38)</f>
        <v>17906</v>
      </c>
      <c r="I36" s="327">
        <f t="shared" si="1"/>
        <v>100</v>
      </c>
    </row>
    <row r="37" spans="1:9" ht="12.75">
      <c r="A37" s="125"/>
      <c r="B37" s="1095" t="s">
        <v>849</v>
      </c>
      <c r="C37" s="1096"/>
      <c r="D37" s="1096"/>
      <c r="E37" s="1097"/>
      <c r="F37" s="243">
        <v>7906</v>
      </c>
      <c r="G37" s="244">
        <v>7906</v>
      </c>
      <c r="H37" s="244">
        <v>7906</v>
      </c>
      <c r="I37" s="319">
        <f t="shared" si="1"/>
        <v>100</v>
      </c>
    </row>
    <row r="38" spans="1:9" ht="12.75">
      <c r="A38" s="125"/>
      <c r="B38" s="1095" t="s">
        <v>636</v>
      </c>
      <c r="C38" s="833"/>
      <c r="D38" s="833"/>
      <c r="E38" s="834"/>
      <c r="F38" s="243">
        <v>0</v>
      </c>
      <c r="G38" s="244">
        <v>10000</v>
      </c>
      <c r="H38" s="244">
        <v>10000</v>
      </c>
      <c r="I38" s="319">
        <f>H37/G37*100</f>
        <v>100</v>
      </c>
    </row>
    <row r="39" spans="1:9" ht="12.75">
      <c r="A39" s="125" t="s">
        <v>781</v>
      </c>
      <c r="B39" s="1098" t="s">
        <v>777</v>
      </c>
      <c r="C39" s="1098"/>
      <c r="D39" s="1098"/>
      <c r="E39" s="1098"/>
      <c r="F39" s="242">
        <v>0</v>
      </c>
      <c r="G39" s="242">
        <v>0</v>
      </c>
      <c r="H39" s="242">
        <v>0</v>
      </c>
      <c r="I39" s="327">
        <v>0</v>
      </c>
    </row>
    <row r="40" spans="1:9" ht="12.75">
      <c r="A40" s="125" t="s">
        <v>893</v>
      </c>
      <c r="B40" s="1098" t="s">
        <v>850</v>
      </c>
      <c r="C40" s="1098"/>
      <c r="D40" s="1098"/>
      <c r="E40" s="1098"/>
      <c r="F40" s="245">
        <v>0</v>
      </c>
      <c r="G40" s="245">
        <v>0</v>
      </c>
      <c r="H40" s="245">
        <v>0</v>
      </c>
      <c r="I40" s="386">
        <v>0</v>
      </c>
    </row>
    <row r="41" spans="1:9" ht="12.75">
      <c r="A41" s="126"/>
      <c r="B41" s="1122" t="s">
        <v>851</v>
      </c>
      <c r="C41" s="1123"/>
      <c r="D41" s="1123"/>
      <c r="E41" s="1124"/>
      <c r="F41" s="246">
        <f>F13+F14+F15+F16+F17+F21+F28+F29+F30+F34+F31+F36+F39</f>
        <v>121882</v>
      </c>
      <c r="G41" s="246">
        <f>G13+G14+G15+G16+G17+G21+G28+G29+G30+G34+G31+G36+G39</f>
        <v>145626</v>
      </c>
      <c r="H41" s="246">
        <f>H13+H14+H15+H16+H17+H21+H28+H29+H30+H34+H31+H36+H39</f>
        <v>131228</v>
      </c>
      <c r="I41" s="387">
        <f t="shared" si="1"/>
        <v>90.11302926675182</v>
      </c>
    </row>
    <row r="42" spans="1:9" ht="12.75">
      <c r="A42" s="126"/>
      <c r="B42" s="1103" t="s">
        <v>783</v>
      </c>
      <c r="C42" s="1103"/>
      <c r="D42" s="1103"/>
      <c r="E42" s="1103"/>
      <c r="F42" s="247"/>
      <c r="G42" s="248"/>
      <c r="H42" s="248"/>
      <c r="I42" s="388"/>
    </row>
    <row r="43" spans="1:9" ht="12.75">
      <c r="A43" s="125" t="s">
        <v>852</v>
      </c>
      <c r="B43" s="1098" t="s">
        <v>853</v>
      </c>
      <c r="C43" s="1098"/>
      <c r="D43" s="1098"/>
      <c r="E43" s="1098"/>
      <c r="F43" s="249">
        <v>0</v>
      </c>
      <c r="G43" s="249">
        <v>0</v>
      </c>
      <c r="H43" s="249">
        <v>0</v>
      </c>
      <c r="I43" s="327">
        <v>0</v>
      </c>
    </row>
    <row r="44" spans="1:9" ht="12.75">
      <c r="A44" s="125" t="s">
        <v>726</v>
      </c>
      <c r="B44" s="1098" t="s">
        <v>854</v>
      </c>
      <c r="C44" s="1098"/>
      <c r="D44" s="1098"/>
      <c r="E44" s="1098"/>
      <c r="F44" s="249">
        <v>2044</v>
      </c>
      <c r="G44" s="249">
        <v>2461</v>
      </c>
      <c r="H44" s="249">
        <v>1423</v>
      </c>
      <c r="I44" s="327">
        <f t="shared" si="1"/>
        <v>57.82202356765542</v>
      </c>
    </row>
    <row r="45" spans="1:9" ht="12.75">
      <c r="A45" s="125" t="s">
        <v>738</v>
      </c>
      <c r="B45" s="1095" t="s">
        <v>855</v>
      </c>
      <c r="C45" s="1096"/>
      <c r="D45" s="1096"/>
      <c r="E45" s="1097"/>
      <c r="F45" s="249">
        <v>97508</v>
      </c>
      <c r="G45" s="249">
        <v>103139</v>
      </c>
      <c r="H45" s="249">
        <v>97021</v>
      </c>
      <c r="I45" s="327">
        <f t="shared" si="1"/>
        <v>94.06819922628685</v>
      </c>
    </row>
    <row r="46" spans="1:9" ht="12.75">
      <c r="A46" s="125" t="s">
        <v>752</v>
      </c>
      <c r="B46" s="1095" t="s">
        <v>917</v>
      </c>
      <c r="C46" s="1105"/>
      <c r="D46" s="1105"/>
      <c r="E46" s="1106"/>
      <c r="F46" s="249">
        <v>0</v>
      </c>
      <c r="G46" s="249">
        <v>0</v>
      </c>
      <c r="H46" s="249">
        <v>0</v>
      </c>
      <c r="I46" s="327">
        <v>0</v>
      </c>
    </row>
    <row r="47" spans="1:9" ht="12.75">
      <c r="A47" s="125" t="s">
        <v>754</v>
      </c>
      <c r="B47" s="1095" t="s">
        <v>918</v>
      </c>
      <c r="C47" s="1105"/>
      <c r="D47" s="1105"/>
      <c r="E47" s="1106"/>
      <c r="F47" s="249">
        <f>SUM(F48:F49)</f>
        <v>1600</v>
      </c>
      <c r="G47" s="249">
        <f>SUM(G48:G49)</f>
        <v>3746</v>
      </c>
      <c r="H47" s="249">
        <f>SUM(H48:H49)</f>
        <v>1759</v>
      </c>
      <c r="I47" s="327">
        <f t="shared" si="1"/>
        <v>46.95675387079552</v>
      </c>
    </row>
    <row r="48" spans="1:9" ht="12.75">
      <c r="A48" s="125"/>
      <c r="B48" s="1095" t="s">
        <v>856</v>
      </c>
      <c r="C48" s="1096"/>
      <c r="D48" s="1096"/>
      <c r="E48" s="1097"/>
      <c r="F48" s="251">
        <v>1600</v>
      </c>
      <c r="G48" s="250">
        <v>1600</v>
      </c>
      <c r="H48" s="250">
        <v>200</v>
      </c>
      <c r="I48" s="319">
        <f t="shared" si="1"/>
        <v>12.5</v>
      </c>
    </row>
    <row r="49" spans="1:9" ht="12.75">
      <c r="A49" s="125"/>
      <c r="B49" s="1095" t="s">
        <v>963</v>
      </c>
      <c r="C49" s="833"/>
      <c r="D49" s="833"/>
      <c r="E49" s="834"/>
      <c r="F49" s="251">
        <v>0</v>
      </c>
      <c r="G49" s="250">
        <v>2146</v>
      </c>
      <c r="H49" s="250">
        <v>1559</v>
      </c>
      <c r="I49" s="319">
        <f t="shared" si="1"/>
        <v>72.64678471575023</v>
      </c>
    </row>
    <row r="50" spans="1:9" ht="12.75">
      <c r="A50" s="125" t="s">
        <v>757</v>
      </c>
      <c r="B50" s="1095" t="s">
        <v>857</v>
      </c>
      <c r="C50" s="1096"/>
      <c r="D50" s="1096"/>
      <c r="E50" s="1097"/>
      <c r="F50" s="249">
        <f>SUM(F51:F52)</f>
        <v>3400</v>
      </c>
      <c r="G50" s="249">
        <f>SUM(G51:G52)</f>
        <v>3400</v>
      </c>
      <c r="H50" s="249">
        <f>SUM(H51:H52)</f>
        <v>1300</v>
      </c>
      <c r="I50" s="327">
        <f t="shared" si="1"/>
        <v>38.23529411764706</v>
      </c>
    </row>
    <row r="51" spans="1:9" ht="12.75">
      <c r="A51" s="125"/>
      <c r="B51" s="1095" t="s">
        <v>858</v>
      </c>
      <c r="C51" s="1096"/>
      <c r="D51" s="1096"/>
      <c r="E51" s="1097"/>
      <c r="F51" s="243">
        <v>2400</v>
      </c>
      <c r="G51" s="244">
        <v>2400</v>
      </c>
      <c r="H51" s="244">
        <v>300</v>
      </c>
      <c r="I51" s="319">
        <f t="shared" si="1"/>
        <v>12.5</v>
      </c>
    </row>
    <row r="52" spans="1:9" ht="12.75">
      <c r="A52" s="125"/>
      <c r="B52" s="1095" t="s">
        <v>859</v>
      </c>
      <c r="C52" s="1096"/>
      <c r="D52" s="1096"/>
      <c r="E52" s="1097"/>
      <c r="F52" s="243">
        <v>1000</v>
      </c>
      <c r="G52" s="244">
        <v>1000</v>
      </c>
      <c r="H52" s="244">
        <v>1000</v>
      </c>
      <c r="I52" s="319">
        <f t="shared" si="1"/>
        <v>100</v>
      </c>
    </row>
    <row r="53" spans="1:9" ht="12.75">
      <c r="A53" s="125" t="s">
        <v>760</v>
      </c>
      <c r="B53" s="1095" t="s">
        <v>860</v>
      </c>
      <c r="C53" s="1096"/>
      <c r="D53" s="1096"/>
      <c r="E53" s="1097"/>
      <c r="F53" s="249">
        <v>0</v>
      </c>
      <c r="G53" s="249">
        <v>0</v>
      </c>
      <c r="H53" s="249">
        <v>0</v>
      </c>
      <c r="I53" s="327">
        <v>0</v>
      </c>
    </row>
    <row r="54" spans="1:9" ht="12.75">
      <c r="A54" s="125" t="s">
        <v>765</v>
      </c>
      <c r="B54" s="1095" t="s">
        <v>861</v>
      </c>
      <c r="C54" s="1096"/>
      <c r="D54" s="1096"/>
      <c r="E54" s="1097"/>
      <c r="F54" s="249">
        <v>0</v>
      </c>
      <c r="G54" s="249">
        <v>0</v>
      </c>
      <c r="H54" s="249">
        <v>0</v>
      </c>
      <c r="I54" s="327">
        <v>0</v>
      </c>
    </row>
    <row r="55" spans="1:9" ht="12.75">
      <c r="A55" s="125" t="s">
        <v>769</v>
      </c>
      <c r="B55" s="1095" t="s">
        <v>862</v>
      </c>
      <c r="C55" s="1096"/>
      <c r="D55" s="1096"/>
      <c r="E55" s="1097"/>
      <c r="F55" s="249">
        <v>0</v>
      </c>
      <c r="G55" s="249">
        <v>0</v>
      </c>
      <c r="H55" s="249">
        <v>0</v>
      </c>
      <c r="I55" s="327">
        <v>0</v>
      </c>
    </row>
    <row r="56" spans="1:9" ht="12.75">
      <c r="A56" s="125" t="s">
        <v>774</v>
      </c>
      <c r="B56" s="1095" t="s">
        <v>637</v>
      </c>
      <c r="C56" s="1096"/>
      <c r="D56" s="1096"/>
      <c r="E56" s="1097"/>
      <c r="F56" s="249">
        <v>11100</v>
      </c>
      <c r="G56" s="249">
        <v>13833</v>
      </c>
      <c r="H56" s="249">
        <v>13445</v>
      </c>
      <c r="I56" s="327">
        <f t="shared" si="1"/>
        <v>97.19511313525628</v>
      </c>
    </row>
    <row r="57" spans="1:9" ht="12.75">
      <c r="A57" s="161" t="s">
        <v>776</v>
      </c>
      <c r="B57" s="1095" t="s">
        <v>863</v>
      </c>
      <c r="C57" s="1096"/>
      <c r="D57" s="1096"/>
      <c r="E57" s="1097"/>
      <c r="F57" s="249">
        <v>6230</v>
      </c>
      <c r="G57" s="249">
        <v>6230</v>
      </c>
      <c r="H57" s="249">
        <v>2683</v>
      </c>
      <c r="I57" s="327">
        <f t="shared" si="1"/>
        <v>43.06581059390048</v>
      </c>
    </row>
    <row r="58" spans="1:9" ht="12.75">
      <c r="A58" s="125" t="s">
        <v>779</v>
      </c>
      <c r="B58" s="1095" t="s">
        <v>939</v>
      </c>
      <c r="C58" s="1096"/>
      <c r="D58" s="1096"/>
      <c r="E58" s="1097"/>
      <c r="F58" s="249">
        <v>0</v>
      </c>
      <c r="G58" s="249">
        <v>0</v>
      </c>
      <c r="H58" s="249">
        <v>0</v>
      </c>
      <c r="I58" s="327">
        <v>0</v>
      </c>
    </row>
    <row r="59" spans="1:9" ht="12.75">
      <c r="A59" s="125" t="s">
        <v>781</v>
      </c>
      <c r="B59" s="1095" t="s">
        <v>940</v>
      </c>
      <c r="C59" s="1096"/>
      <c r="D59" s="1096"/>
      <c r="E59" s="1097"/>
      <c r="F59" s="249">
        <v>0</v>
      </c>
      <c r="G59" s="249">
        <v>0</v>
      </c>
      <c r="H59" s="249">
        <v>0</v>
      </c>
      <c r="I59" s="327">
        <v>0</v>
      </c>
    </row>
    <row r="60" spans="1:9" ht="12.75">
      <c r="A60" s="125" t="s">
        <v>893</v>
      </c>
      <c r="B60" s="1107" t="s">
        <v>31</v>
      </c>
      <c r="C60" s="1108"/>
      <c r="D60" s="1108"/>
      <c r="E60" s="1109"/>
      <c r="F60" s="249">
        <v>0</v>
      </c>
      <c r="G60" s="249">
        <v>0</v>
      </c>
      <c r="H60" s="249">
        <v>14158</v>
      </c>
      <c r="I60" s="327">
        <v>0</v>
      </c>
    </row>
    <row r="61" spans="1:9" ht="13.5" thickBot="1">
      <c r="A61" s="127"/>
      <c r="B61" s="1104" t="s">
        <v>864</v>
      </c>
      <c r="C61" s="1104"/>
      <c r="D61" s="1104"/>
      <c r="E61" s="1104"/>
      <c r="F61" s="252">
        <f>F43+F44+F45+F46+F47+F50+F53+F54+F55+F56+F57+F58+F59+F60</f>
        <v>121882</v>
      </c>
      <c r="G61" s="252">
        <f>G43+G44+G45+G46+G47+G50+G53+G54+G55+G56+G57+G58+G59+G60</f>
        <v>132809</v>
      </c>
      <c r="H61" s="252">
        <f>H43+H44+H45+H46+H47+H50+H53+H54+H55+H56+H57+H58+H59+H60</f>
        <v>131789</v>
      </c>
      <c r="I61" s="389">
        <f t="shared" si="1"/>
        <v>99.23197976040781</v>
      </c>
    </row>
    <row r="62" ht="13.5" thickTop="1"/>
  </sheetData>
  <sheetProtection/>
  <mergeCells count="64">
    <mergeCell ref="B58:E58"/>
    <mergeCell ref="B55:E55"/>
    <mergeCell ref="B56:E56"/>
    <mergeCell ref="B48:E48"/>
    <mergeCell ref="B24:E24"/>
    <mergeCell ref="B26:E26"/>
    <mergeCell ref="B25:E25"/>
    <mergeCell ref="B38:E38"/>
    <mergeCell ref="B14:E14"/>
    <mergeCell ref="B59:E59"/>
    <mergeCell ref="B17:E17"/>
    <mergeCell ref="B15:E15"/>
    <mergeCell ref="B16:E16"/>
    <mergeCell ref="B44:E44"/>
    <mergeCell ref="B45:E45"/>
    <mergeCell ref="B46:E46"/>
    <mergeCell ref="B41:E41"/>
    <mergeCell ref="B19:E19"/>
    <mergeCell ref="F10:F11"/>
    <mergeCell ref="A6:I6"/>
    <mergeCell ref="A10:A11"/>
    <mergeCell ref="B10:E11"/>
    <mergeCell ref="I10:I11"/>
    <mergeCell ref="B13:E13"/>
    <mergeCell ref="B61:E61"/>
    <mergeCell ref="B47:E47"/>
    <mergeCell ref="B53:E53"/>
    <mergeCell ref="B57:E57"/>
    <mergeCell ref="B50:E50"/>
    <mergeCell ref="B51:E51"/>
    <mergeCell ref="B52:E52"/>
    <mergeCell ref="B54:E54"/>
    <mergeCell ref="B49:E49"/>
    <mergeCell ref="B60:E60"/>
    <mergeCell ref="G31:G32"/>
    <mergeCell ref="B43:E43"/>
    <mergeCell ref="B34:E34"/>
    <mergeCell ref="B40:E40"/>
    <mergeCell ref="B33:E33"/>
    <mergeCell ref="B37:E37"/>
    <mergeCell ref="B35:E35"/>
    <mergeCell ref="B36:E36"/>
    <mergeCell ref="B39:E39"/>
    <mergeCell ref="B42:E42"/>
    <mergeCell ref="E1:I1"/>
    <mergeCell ref="A5:I5"/>
    <mergeCell ref="F9:I9"/>
    <mergeCell ref="H31:H32"/>
    <mergeCell ref="I31:I32"/>
    <mergeCell ref="B12:E12"/>
    <mergeCell ref="G10:G11"/>
    <mergeCell ref="H10:H11"/>
    <mergeCell ref="B20:E20"/>
    <mergeCell ref="B18:E18"/>
    <mergeCell ref="A31:A32"/>
    <mergeCell ref="B31:E32"/>
    <mergeCell ref="F31:F32"/>
    <mergeCell ref="B21:E21"/>
    <mergeCell ref="B22:E22"/>
    <mergeCell ref="B27:E27"/>
    <mergeCell ref="B30:E30"/>
    <mergeCell ref="B28:E28"/>
    <mergeCell ref="B29:E29"/>
    <mergeCell ref="B23:E23"/>
  </mergeCells>
  <printOptions/>
  <pageMargins left="0.75" right="0.75" top="1" bottom="0.7" header="0.5" footer="0.5"/>
  <pageSetup firstPageNumber="23" useFirstPageNumber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B10" sqref="B10:E11"/>
    </sheetView>
  </sheetViews>
  <sheetFormatPr defaultColWidth="9.00390625" defaultRowHeight="12.75"/>
  <cols>
    <col min="1" max="1" width="6.25390625" style="0" customWidth="1"/>
    <col min="6" max="6" width="13.625" style="0" customWidth="1"/>
    <col min="7" max="7" width="14.625" style="0" customWidth="1"/>
    <col min="8" max="8" width="13.875" style="0" customWidth="1"/>
    <col min="9" max="9" width="13.75390625" style="0" bestFit="1" customWidth="1"/>
  </cols>
  <sheetData>
    <row r="2" spans="8:9" ht="15">
      <c r="H2" s="455" t="s">
        <v>984</v>
      </c>
      <c r="I2" s="337"/>
    </row>
    <row r="3" spans="8:9" ht="15">
      <c r="H3" s="455"/>
      <c r="I3" s="337"/>
    </row>
    <row r="4" spans="8:9" ht="15">
      <c r="H4" s="455"/>
      <c r="I4" s="337"/>
    </row>
    <row r="5" spans="1:9" ht="12.75">
      <c r="A5" s="1015" t="s">
        <v>1053</v>
      </c>
      <c r="B5" s="1015"/>
      <c r="C5" s="1015"/>
      <c r="D5" s="1015"/>
      <c r="E5" s="1015"/>
      <c r="F5" s="1015"/>
      <c r="G5" s="1015"/>
      <c r="H5" s="1015"/>
      <c r="I5" s="1015"/>
    </row>
    <row r="6" spans="1:9" ht="12.75">
      <c r="A6" s="1140" t="s">
        <v>638</v>
      </c>
      <c r="B6" s="904"/>
      <c r="C6" s="904"/>
      <c r="D6" s="904"/>
      <c r="E6" s="904"/>
      <c r="F6" s="904"/>
      <c r="G6" s="904"/>
      <c r="H6" s="904"/>
      <c r="I6" s="904"/>
    </row>
    <row r="9" ht="13.5" thickBot="1"/>
    <row r="10" spans="1:9" ht="13.5" thickTop="1">
      <c r="A10" s="1144" t="s">
        <v>972</v>
      </c>
      <c r="B10" s="1125" t="s">
        <v>974</v>
      </c>
      <c r="C10" s="1126"/>
      <c r="D10" s="1126"/>
      <c r="E10" s="1127"/>
      <c r="F10" s="331" t="s">
        <v>32</v>
      </c>
      <c r="G10" s="331" t="s">
        <v>971</v>
      </c>
      <c r="H10" s="1131" t="s">
        <v>718</v>
      </c>
      <c r="I10" s="866" t="s">
        <v>949</v>
      </c>
    </row>
    <row r="11" spans="1:9" ht="12.75">
      <c r="A11" s="1145"/>
      <c r="B11" s="1128"/>
      <c r="C11" s="1129"/>
      <c r="D11" s="1129"/>
      <c r="E11" s="1130"/>
      <c r="F11" s="1133" t="s">
        <v>892</v>
      </c>
      <c r="G11" s="1133"/>
      <c r="H11" s="1132"/>
      <c r="I11" s="867"/>
    </row>
    <row r="12" spans="1:9" ht="13.5" thickBot="1">
      <c r="A12" s="1146"/>
      <c r="B12" s="1147" t="s">
        <v>724</v>
      </c>
      <c r="C12" s="1147"/>
      <c r="D12" s="1147"/>
      <c r="E12" s="1147"/>
      <c r="F12" s="156" t="s">
        <v>726</v>
      </c>
      <c r="G12" s="156" t="s">
        <v>738</v>
      </c>
      <c r="H12" s="330" t="s">
        <v>752</v>
      </c>
      <c r="I12" s="312" t="s">
        <v>754</v>
      </c>
    </row>
    <row r="13" spans="1:9" ht="12.75">
      <c r="A13" s="157" t="s">
        <v>724</v>
      </c>
      <c r="B13" s="1141" t="s">
        <v>973</v>
      </c>
      <c r="C13" s="1142"/>
      <c r="D13" s="1142"/>
      <c r="E13" s="1143"/>
      <c r="F13" s="335">
        <v>2044</v>
      </c>
      <c r="G13" s="335">
        <v>2461</v>
      </c>
      <c r="H13" s="335">
        <v>1423</v>
      </c>
      <c r="I13" s="334">
        <f>H13/G13*100</f>
        <v>57.82202356765542</v>
      </c>
    </row>
    <row r="14" spans="1:9" ht="12.75">
      <c r="A14" s="157"/>
      <c r="B14" s="1137" t="s">
        <v>33</v>
      </c>
      <c r="C14" s="1138"/>
      <c r="D14" s="1138"/>
      <c r="E14" s="1139"/>
      <c r="F14" s="310">
        <v>0</v>
      </c>
      <c r="G14" s="310">
        <v>0</v>
      </c>
      <c r="H14" s="310">
        <v>188</v>
      </c>
      <c r="I14" s="313">
        <v>0</v>
      </c>
    </row>
    <row r="15" spans="1:9" ht="12.75">
      <c r="A15" s="157"/>
      <c r="B15" s="1137" t="s">
        <v>34</v>
      </c>
      <c r="C15" s="1138"/>
      <c r="D15" s="1138"/>
      <c r="E15" s="1139"/>
      <c r="F15" s="311">
        <v>0</v>
      </c>
      <c r="G15" s="311">
        <v>0</v>
      </c>
      <c r="H15" s="311">
        <v>90</v>
      </c>
      <c r="I15" s="313">
        <v>0</v>
      </c>
    </row>
    <row r="16" spans="1:9" ht="12.75">
      <c r="A16" s="157"/>
      <c r="B16" s="1134" t="s">
        <v>35</v>
      </c>
      <c r="C16" s="1135"/>
      <c r="D16" s="1135"/>
      <c r="E16" s="1136"/>
      <c r="F16" s="338">
        <v>0</v>
      </c>
      <c r="G16" s="338">
        <v>0</v>
      </c>
      <c r="H16" s="338">
        <v>1145</v>
      </c>
      <c r="I16" s="313">
        <v>0</v>
      </c>
    </row>
    <row r="17" spans="1:9" ht="12.75">
      <c r="A17" s="157"/>
      <c r="B17" s="1137"/>
      <c r="C17" s="1138"/>
      <c r="D17" s="1138"/>
      <c r="E17" s="1139"/>
      <c r="F17" s="311"/>
      <c r="G17" s="311"/>
      <c r="H17" s="311"/>
      <c r="I17" s="313"/>
    </row>
    <row r="18" spans="1:9" ht="12.75">
      <c r="A18" s="157"/>
      <c r="B18" s="1137" t="s">
        <v>883</v>
      </c>
      <c r="C18" s="1138"/>
      <c r="D18" s="1138"/>
      <c r="E18" s="1139"/>
      <c r="F18" s="311"/>
      <c r="G18" s="311"/>
      <c r="H18" s="311"/>
      <c r="I18" s="313"/>
    </row>
    <row r="19" spans="1:9" ht="12.75">
      <c r="A19" s="157"/>
      <c r="B19" s="1148" t="s">
        <v>36</v>
      </c>
      <c r="C19" s="833"/>
      <c r="D19" s="833"/>
      <c r="E19" s="834"/>
      <c r="F19" s="311"/>
      <c r="G19" s="311"/>
      <c r="H19" s="311"/>
      <c r="I19" s="313"/>
    </row>
    <row r="20" spans="1:9" ht="12.75">
      <c r="A20" s="157"/>
      <c r="B20" s="1137"/>
      <c r="C20" s="833"/>
      <c r="D20" s="833"/>
      <c r="E20" s="834"/>
      <c r="F20" s="311"/>
      <c r="G20" s="311"/>
      <c r="H20" s="311"/>
      <c r="I20" s="313"/>
    </row>
    <row r="21" spans="1:9" ht="12.75">
      <c r="A21" s="157"/>
      <c r="B21" s="1137" t="s">
        <v>883</v>
      </c>
      <c r="C21" s="833"/>
      <c r="D21" s="833"/>
      <c r="E21" s="834"/>
      <c r="F21" s="311"/>
      <c r="G21" s="311"/>
      <c r="H21" s="311"/>
      <c r="I21" s="313"/>
    </row>
    <row r="22" spans="1:9" ht="13.5" thickBot="1">
      <c r="A22" s="393"/>
      <c r="B22" s="1149" t="s">
        <v>883</v>
      </c>
      <c r="C22" s="1149"/>
      <c r="D22" s="1149"/>
      <c r="E22" s="1149"/>
      <c r="F22" s="392"/>
      <c r="G22" s="392"/>
      <c r="H22" s="390"/>
      <c r="I22" s="391"/>
    </row>
    <row r="23" spans="2:8" ht="13.5" thickTop="1">
      <c r="B23" s="997"/>
      <c r="C23" s="997"/>
      <c r="D23" s="997"/>
      <c r="E23" s="997"/>
      <c r="H23" s="448"/>
    </row>
    <row r="24" spans="2:5" ht="12.75">
      <c r="B24" s="997"/>
      <c r="C24" s="997"/>
      <c r="D24" s="997"/>
      <c r="E24" s="997"/>
    </row>
    <row r="25" spans="2:5" ht="12.75">
      <c r="B25" s="997"/>
      <c r="C25" s="997"/>
      <c r="D25" s="997"/>
      <c r="E25" s="997"/>
    </row>
    <row r="26" spans="2:5" ht="12.75">
      <c r="B26" s="997"/>
      <c r="C26" s="997"/>
      <c r="D26" s="997"/>
      <c r="E26" s="997"/>
    </row>
    <row r="27" spans="2:5" ht="12.75">
      <c r="B27" s="997"/>
      <c r="C27" s="997"/>
      <c r="D27" s="997"/>
      <c r="E27" s="997"/>
    </row>
  </sheetData>
  <sheetProtection/>
  <mergeCells count="23">
    <mergeCell ref="B19:E19"/>
    <mergeCell ref="B20:E20"/>
    <mergeCell ref="B26:E26"/>
    <mergeCell ref="B27:E27"/>
    <mergeCell ref="B22:E22"/>
    <mergeCell ref="B23:E23"/>
    <mergeCell ref="B24:E24"/>
    <mergeCell ref="B25:E25"/>
    <mergeCell ref="B21:E21"/>
    <mergeCell ref="B18:E18"/>
    <mergeCell ref="A5:I5"/>
    <mergeCell ref="A6:I6"/>
    <mergeCell ref="B13:E13"/>
    <mergeCell ref="B14:E14"/>
    <mergeCell ref="B15:E15"/>
    <mergeCell ref="A10:A12"/>
    <mergeCell ref="B12:E12"/>
    <mergeCell ref="B10:E11"/>
    <mergeCell ref="H10:H11"/>
    <mergeCell ref="I10:I11"/>
    <mergeCell ref="F11:G11"/>
    <mergeCell ref="B16:E16"/>
    <mergeCell ref="B17:E17"/>
  </mergeCells>
  <printOptions/>
  <pageMargins left="0.7874015748031497" right="0.32" top="0.984251968503937" bottom="0.984251968503937" header="0.5118110236220472" footer="0.5118110236220472"/>
  <pageSetup firstPageNumber="24" useFirstPageNumber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75390625" style="0" customWidth="1"/>
    <col min="5" max="5" width="10.875" style="0" customWidth="1"/>
    <col min="6" max="6" width="12.625" style="0" customWidth="1"/>
    <col min="7" max="7" width="15.75390625" style="0" customWidth="1"/>
    <col min="8" max="8" width="17.125" style="0" customWidth="1"/>
    <col min="9" max="9" width="13.375" style="0" customWidth="1"/>
  </cols>
  <sheetData>
    <row r="2" ht="15">
      <c r="H2" s="455" t="s">
        <v>985</v>
      </c>
    </row>
    <row r="3" ht="15">
      <c r="H3" s="455"/>
    </row>
    <row r="4" ht="15">
      <c r="H4" s="455"/>
    </row>
    <row r="5" spans="1:9" ht="12.75">
      <c r="A5" s="1015" t="s">
        <v>1053</v>
      </c>
      <c r="B5" s="1015"/>
      <c r="C5" s="1015"/>
      <c r="D5" s="1015"/>
      <c r="E5" s="1015"/>
      <c r="F5" s="1015"/>
      <c r="G5" s="1015"/>
      <c r="H5" s="1015"/>
      <c r="I5" s="1015"/>
    </row>
    <row r="6" spans="1:9" ht="12.75">
      <c r="A6" s="1049" t="s">
        <v>639</v>
      </c>
      <c r="B6" s="1049"/>
      <c r="C6" s="1049"/>
      <c r="D6" s="1049"/>
      <c r="E6" s="1049"/>
      <c r="F6" s="1049"/>
      <c r="G6" s="1049"/>
      <c r="H6" s="1049"/>
      <c r="I6" s="1049"/>
    </row>
    <row r="7" spans="1:9" ht="12.75">
      <c r="A7" s="92"/>
      <c r="B7" s="92"/>
      <c r="C7" s="92"/>
      <c r="D7" s="92"/>
      <c r="E7" s="92"/>
      <c r="F7" s="92"/>
      <c r="G7" s="92"/>
      <c r="H7" s="92"/>
      <c r="I7" s="92"/>
    </row>
    <row r="8" spans="1:9" ht="12.75">
      <c r="A8" s="92"/>
      <c r="B8" s="92"/>
      <c r="C8" s="92"/>
      <c r="D8" s="92"/>
      <c r="E8" s="92"/>
      <c r="F8" s="92"/>
      <c r="G8" s="92"/>
      <c r="H8" s="92"/>
      <c r="I8" s="92"/>
    </row>
    <row r="9" spans="1:9" ht="13.5" thickBot="1">
      <c r="A9" s="92"/>
      <c r="B9" s="92"/>
      <c r="C9" s="92"/>
      <c r="D9" s="92"/>
      <c r="E9" s="92"/>
      <c r="F9" s="92"/>
      <c r="G9" s="92"/>
      <c r="H9" s="92"/>
      <c r="I9" s="92"/>
    </row>
    <row r="10" spans="1:9" ht="13.5" thickTop="1">
      <c r="A10" s="1144" t="s">
        <v>972</v>
      </c>
      <c r="B10" s="1125" t="s">
        <v>974</v>
      </c>
      <c r="C10" s="1126"/>
      <c r="D10" s="1126"/>
      <c r="E10" s="1127"/>
      <c r="F10" s="331" t="s">
        <v>32</v>
      </c>
      <c r="G10" s="331" t="s">
        <v>971</v>
      </c>
      <c r="H10" s="1131" t="s">
        <v>718</v>
      </c>
      <c r="I10" s="866" t="s">
        <v>949</v>
      </c>
    </row>
    <row r="11" spans="1:9" ht="12.75">
      <c r="A11" s="1145"/>
      <c r="B11" s="1128"/>
      <c r="C11" s="1129"/>
      <c r="D11" s="1129"/>
      <c r="E11" s="1130"/>
      <c r="F11" s="1133" t="s">
        <v>892</v>
      </c>
      <c r="G11" s="1133"/>
      <c r="H11" s="1132"/>
      <c r="I11" s="867"/>
    </row>
    <row r="12" spans="1:9" ht="13.5" thickBot="1">
      <c r="A12" s="1146"/>
      <c r="B12" s="1147" t="s">
        <v>724</v>
      </c>
      <c r="C12" s="1147"/>
      <c r="D12" s="1147"/>
      <c r="E12" s="1147"/>
      <c r="F12" s="156" t="s">
        <v>726</v>
      </c>
      <c r="G12" s="156" t="s">
        <v>738</v>
      </c>
      <c r="H12" s="330" t="s">
        <v>752</v>
      </c>
      <c r="I12" s="312" t="s">
        <v>754</v>
      </c>
    </row>
    <row r="13" spans="1:9" ht="12.75">
      <c r="A13" s="405" t="s">
        <v>724</v>
      </c>
      <c r="B13" s="1142" t="s">
        <v>869</v>
      </c>
      <c r="C13" s="1142"/>
      <c r="D13" s="1142"/>
      <c r="E13" s="1142"/>
      <c r="F13" s="394">
        <v>97508</v>
      </c>
      <c r="G13" s="394">
        <v>103139</v>
      </c>
      <c r="H13" s="394">
        <v>97021</v>
      </c>
      <c r="I13" s="334">
        <f>H13/G13*100</f>
        <v>94.06819922628685</v>
      </c>
    </row>
    <row r="14" spans="1:9" ht="12.75">
      <c r="A14" s="333"/>
      <c r="B14" s="1135" t="s">
        <v>1024</v>
      </c>
      <c r="C14" s="1135"/>
      <c r="D14" s="1135"/>
      <c r="E14" s="1135"/>
      <c r="F14" s="403">
        <v>0</v>
      </c>
      <c r="G14" s="403">
        <v>0</v>
      </c>
      <c r="H14" s="395">
        <v>954</v>
      </c>
      <c r="I14" s="313">
        <v>0</v>
      </c>
    </row>
    <row r="15" spans="1:9" ht="12.75">
      <c r="A15" s="333"/>
      <c r="B15" s="1138" t="s">
        <v>1025</v>
      </c>
      <c r="C15" s="1138"/>
      <c r="D15" s="1138"/>
      <c r="E15" s="1138"/>
      <c r="F15" s="403">
        <v>0</v>
      </c>
      <c r="G15" s="403">
        <v>0</v>
      </c>
      <c r="H15" s="396">
        <v>280</v>
      </c>
      <c r="I15" s="313">
        <v>0</v>
      </c>
    </row>
    <row r="16" spans="1:9" ht="12.75">
      <c r="A16" s="333"/>
      <c r="B16" s="1138" t="s">
        <v>37</v>
      </c>
      <c r="C16" s="1138"/>
      <c r="D16" s="1138"/>
      <c r="E16" s="1138"/>
      <c r="F16" s="404">
        <v>0</v>
      </c>
      <c r="G16" s="404">
        <v>0</v>
      </c>
      <c r="H16" s="397">
        <v>2397</v>
      </c>
      <c r="I16" s="313">
        <v>0</v>
      </c>
    </row>
    <row r="17" spans="1:9" ht="12.75">
      <c r="A17" s="333"/>
      <c r="B17" s="1135" t="s">
        <v>38</v>
      </c>
      <c r="C17" s="1135"/>
      <c r="D17" s="1135"/>
      <c r="E17" s="1135"/>
      <c r="F17" s="403">
        <v>0</v>
      </c>
      <c r="G17" s="403">
        <v>0</v>
      </c>
      <c r="H17" s="395">
        <v>51292</v>
      </c>
      <c r="I17" s="313">
        <v>0</v>
      </c>
    </row>
    <row r="18" spans="1:9" ht="12.75">
      <c r="A18" s="333"/>
      <c r="B18" s="1138" t="s">
        <v>39</v>
      </c>
      <c r="C18" s="1138"/>
      <c r="D18" s="1138"/>
      <c r="E18" s="1138"/>
      <c r="F18" s="401">
        <v>0</v>
      </c>
      <c r="G18" s="401">
        <v>0</v>
      </c>
      <c r="H18" s="397">
        <v>125</v>
      </c>
      <c r="I18" s="313">
        <v>0</v>
      </c>
    </row>
    <row r="19" spans="1:9" ht="12.75">
      <c r="A19" s="333"/>
      <c r="B19" s="1138" t="s">
        <v>40</v>
      </c>
      <c r="C19" s="1138"/>
      <c r="D19" s="1138"/>
      <c r="E19" s="1138"/>
      <c r="F19" s="401">
        <v>0</v>
      </c>
      <c r="G19" s="401">
        <v>0</v>
      </c>
      <c r="H19" s="397">
        <v>1747</v>
      </c>
      <c r="I19" s="313">
        <v>0</v>
      </c>
    </row>
    <row r="20" spans="1:9" ht="12.75">
      <c r="A20" s="406"/>
      <c r="B20" s="1152" t="s">
        <v>41</v>
      </c>
      <c r="C20" s="1153"/>
      <c r="D20" s="1153"/>
      <c r="E20" s="1154"/>
      <c r="F20" s="402">
        <v>0</v>
      </c>
      <c r="G20" s="402">
        <v>0</v>
      </c>
      <c r="H20" s="398">
        <v>661</v>
      </c>
      <c r="I20" s="339">
        <v>0</v>
      </c>
    </row>
    <row r="21" spans="1:9" ht="12.75">
      <c r="A21" s="406"/>
      <c r="B21" s="1155" t="s">
        <v>42</v>
      </c>
      <c r="C21" s="1155"/>
      <c r="D21" s="1155"/>
      <c r="E21" s="1155"/>
      <c r="F21" s="402">
        <v>0</v>
      </c>
      <c r="G21" s="402">
        <v>0</v>
      </c>
      <c r="H21" s="399">
        <v>3840</v>
      </c>
      <c r="I21" s="339">
        <v>0</v>
      </c>
    </row>
    <row r="22" spans="1:9" ht="12.75">
      <c r="A22" s="406"/>
      <c r="B22" s="1155" t="s">
        <v>640</v>
      </c>
      <c r="C22" s="1155"/>
      <c r="D22" s="1155"/>
      <c r="E22" s="1155"/>
      <c r="F22" s="402">
        <v>0</v>
      </c>
      <c r="G22" s="402">
        <v>0</v>
      </c>
      <c r="H22" s="399">
        <v>594</v>
      </c>
      <c r="I22" s="339">
        <v>0</v>
      </c>
    </row>
    <row r="23" spans="1:9" ht="12.75">
      <c r="A23" s="406"/>
      <c r="B23" s="1156" t="s">
        <v>43</v>
      </c>
      <c r="C23" s="1156"/>
      <c r="D23" s="1156"/>
      <c r="E23" s="1156"/>
      <c r="F23" s="402">
        <v>0</v>
      </c>
      <c r="G23" s="402">
        <v>0</v>
      </c>
      <c r="H23" s="399">
        <v>3016</v>
      </c>
      <c r="I23" s="339">
        <v>0</v>
      </c>
    </row>
    <row r="24" spans="1:9" ht="12.75">
      <c r="A24" s="406"/>
      <c r="B24" s="1156" t="s">
        <v>44</v>
      </c>
      <c r="C24" s="1156"/>
      <c r="D24" s="1156"/>
      <c r="E24" s="1156"/>
      <c r="F24" s="402">
        <v>0</v>
      </c>
      <c r="G24" s="402">
        <v>0</v>
      </c>
      <c r="H24" s="399">
        <v>236</v>
      </c>
      <c r="I24" s="339">
        <v>0</v>
      </c>
    </row>
    <row r="25" spans="1:9" ht="12.75">
      <c r="A25" s="406"/>
      <c r="B25" s="1156" t="s">
        <v>641</v>
      </c>
      <c r="C25" s="1156"/>
      <c r="D25" s="1156"/>
      <c r="E25" s="1156"/>
      <c r="F25" s="402">
        <v>0</v>
      </c>
      <c r="G25" s="402">
        <v>0</v>
      </c>
      <c r="H25" s="399">
        <v>2853</v>
      </c>
      <c r="I25" s="339">
        <v>0</v>
      </c>
    </row>
    <row r="26" spans="1:9" ht="12.75">
      <c r="A26" s="406"/>
      <c r="B26" s="1156" t="s">
        <v>642</v>
      </c>
      <c r="C26" s="1156"/>
      <c r="D26" s="1156"/>
      <c r="E26" s="1156"/>
      <c r="F26" s="402">
        <v>0</v>
      </c>
      <c r="G26" s="402">
        <v>0</v>
      </c>
      <c r="H26" s="399">
        <v>2250</v>
      </c>
      <c r="I26" s="339">
        <v>0</v>
      </c>
    </row>
    <row r="27" spans="1:9" ht="12.75">
      <c r="A27" s="406"/>
      <c r="B27" s="1155" t="s">
        <v>643</v>
      </c>
      <c r="C27" s="1159"/>
      <c r="D27" s="1159"/>
      <c r="E27" s="1159"/>
      <c r="F27" s="402">
        <v>0</v>
      </c>
      <c r="G27" s="402">
        <v>0</v>
      </c>
      <c r="H27" s="399">
        <v>19434</v>
      </c>
      <c r="I27" s="339">
        <v>0</v>
      </c>
    </row>
    <row r="28" spans="1:9" ht="12.75">
      <c r="A28" s="406"/>
      <c r="B28" s="1150" t="s">
        <v>644</v>
      </c>
      <c r="C28" s="997"/>
      <c r="D28" s="997"/>
      <c r="E28" s="1151"/>
      <c r="F28" s="402">
        <v>0</v>
      </c>
      <c r="G28" s="402">
        <v>0</v>
      </c>
      <c r="H28" s="399">
        <v>7342</v>
      </c>
      <c r="I28" s="339">
        <v>0</v>
      </c>
    </row>
    <row r="29" spans="1:9" ht="12.75">
      <c r="A29" s="406"/>
      <c r="B29" s="1150"/>
      <c r="C29" s="997"/>
      <c r="D29" s="997"/>
      <c r="E29" s="1151"/>
      <c r="F29" s="402"/>
      <c r="G29" s="402"/>
      <c r="H29" s="399"/>
      <c r="I29" s="339"/>
    </row>
    <row r="30" spans="1:9" ht="12.75">
      <c r="A30" s="406"/>
      <c r="B30" s="1150"/>
      <c r="C30" s="997"/>
      <c r="D30" s="997"/>
      <c r="E30" s="1151"/>
      <c r="F30" s="402"/>
      <c r="G30" s="402"/>
      <c r="H30" s="399"/>
      <c r="I30" s="339"/>
    </row>
    <row r="31" spans="1:9" ht="12.75">
      <c r="A31" s="406"/>
      <c r="B31" s="1150"/>
      <c r="C31" s="997"/>
      <c r="D31" s="997"/>
      <c r="E31" s="1151"/>
      <c r="F31" s="402"/>
      <c r="G31" s="402"/>
      <c r="H31" s="399"/>
      <c r="I31" s="339"/>
    </row>
    <row r="32" spans="1:9" ht="12.75">
      <c r="A32" s="406"/>
      <c r="B32" s="1150"/>
      <c r="C32" s="997"/>
      <c r="D32" s="997"/>
      <c r="E32" s="1151"/>
      <c r="F32" s="402"/>
      <c r="G32" s="402"/>
      <c r="H32" s="399"/>
      <c r="I32" s="339"/>
    </row>
    <row r="33" spans="1:9" ht="12.75">
      <c r="A33" s="406"/>
      <c r="B33" s="1150"/>
      <c r="C33" s="997"/>
      <c r="D33" s="997"/>
      <c r="E33" s="1151"/>
      <c r="F33" s="402"/>
      <c r="G33" s="402"/>
      <c r="H33" s="399"/>
      <c r="I33" s="339"/>
    </row>
    <row r="34" spans="1:9" ht="12.75">
      <c r="A34" s="406"/>
      <c r="B34" s="1150"/>
      <c r="C34" s="997"/>
      <c r="D34" s="997"/>
      <c r="E34" s="1151"/>
      <c r="F34" s="402"/>
      <c r="G34" s="402"/>
      <c r="H34" s="399"/>
      <c r="I34" s="339"/>
    </row>
    <row r="35" spans="1:9" ht="13.5" thickBot="1">
      <c r="A35" s="407"/>
      <c r="B35" s="1157"/>
      <c r="C35" s="1158"/>
      <c r="D35" s="1158"/>
      <c r="E35" s="1158"/>
      <c r="F35" s="392"/>
      <c r="G35" s="392"/>
      <c r="H35" s="400"/>
      <c r="I35" s="391"/>
    </row>
    <row r="36" ht="13.5" thickTop="1"/>
  </sheetData>
  <sheetProtection/>
  <mergeCells count="31">
    <mergeCell ref="B32:E32"/>
    <mergeCell ref="B33:E33"/>
    <mergeCell ref="B35:E35"/>
    <mergeCell ref="B24:E24"/>
    <mergeCell ref="B25:E25"/>
    <mergeCell ref="B26:E26"/>
    <mergeCell ref="B27:E27"/>
    <mergeCell ref="B28:E28"/>
    <mergeCell ref="B34:E34"/>
    <mergeCell ref="B29:E29"/>
    <mergeCell ref="B30:E30"/>
    <mergeCell ref="B31:E31"/>
    <mergeCell ref="B20:E20"/>
    <mergeCell ref="B21:E21"/>
    <mergeCell ref="B22:E22"/>
    <mergeCell ref="B23:E23"/>
    <mergeCell ref="B18:E18"/>
    <mergeCell ref="B19:E19"/>
    <mergeCell ref="A5:I5"/>
    <mergeCell ref="A6:I6"/>
    <mergeCell ref="B13:E13"/>
    <mergeCell ref="B14:E14"/>
    <mergeCell ref="B15:E15"/>
    <mergeCell ref="B16:E16"/>
    <mergeCell ref="A10:A12"/>
    <mergeCell ref="B12:E12"/>
    <mergeCell ref="B10:E11"/>
    <mergeCell ref="H10:H11"/>
    <mergeCell ref="I10:I11"/>
    <mergeCell ref="F11:G11"/>
    <mergeCell ref="B17:E17"/>
  </mergeCells>
  <printOptions/>
  <pageMargins left="0.75" right="0.28" top="1" bottom="1" header="0.5" footer="0.5"/>
  <pageSetup firstPageNumber="25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Újszász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Mónika</dc:creator>
  <cp:keywords/>
  <dc:description/>
  <cp:lastModifiedBy>PH3</cp:lastModifiedBy>
  <cp:lastPrinted>2010-05-13T12:08:27Z</cp:lastPrinted>
  <dcterms:created xsi:type="dcterms:W3CDTF">2006-02-01T06:47:46Z</dcterms:created>
  <dcterms:modified xsi:type="dcterms:W3CDTF">2010-05-13T12:08:32Z</dcterms:modified>
  <cp:category/>
  <cp:version/>
  <cp:contentType/>
  <cp:contentStatus/>
</cp:coreProperties>
</file>